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/Desktop/TAKE ALL DEAL/"/>
    </mc:Choice>
  </mc:AlternateContent>
  <xr:revisionPtr revIDLastSave="0" documentId="13_ncr:1_{39B38D29-972B-424F-B02A-5E7C5D01D8C2}" xr6:coauthVersionLast="33" xr6:coauthVersionMax="33" xr10:uidLastSave="{00000000-0000-0000-0000-000000000000}"/>
  <bookViews>
    <workbookView xWindow="8580" yWindow="3020" windowWidth="26460" windowHeight="15540" xr2:uid="{643C1D8A-2BC0-41FF-A0A8-086C74D1B977}"/>
  </bookViews>
  <sheets>
    <sheet name="SANDBERG BEDROOM FURNITURE DEAL" sheetId="8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8" l="1"/>
  <c r="L73" i="8" l="1"/>
  <c r="L71" i="8"/>
  <c r="H69" i="8"/>
  <c r="I69" i="8" s="1"/>
  <c r="J69" i="8" s="1"/>
  <c r="H67" i="8"/>
  <c r="I67" i="8" s="1"/>
  <c r="J67" i="8" s="1"/>
  <c r="H66" i="8"/>
  <c r="I66" i="8" s="1"/>
  <c r="J66" i="8" s="1"/>
  <c r="H65" i="8"/>
  <c r="I65" i="8" s="1"/>
  <c r="J65" i="8" s="1"/>
  <c r="H64" i="8"/>
  <c r="I64" i="8" s="1"/>
  <c r="J64" i="8" s="1"/>
  <c r="H63" i="8"/>
  <c r="I63" i="8" s="1"/>
  <c r="J63" i="8" s="1"/>
  <c r="H61" i="8"/>
  <c r="I61" i="8" s="1"/>
  <c r="J61" i="8" s="1"/>
  <c r="H59" i="8"/>
  <c r="I59" i="8" s="1"/>
  <c r="J59" i="8" s="1"/>
  <c r="H58" i="8"/>
  <c r="I58" i="8" s="1"/>
  <c r="J58" i="8" s="1"/>
  <c r="H57" i="8"/>
  <c r="I57" i="8" s="1"/>
  <c r="J57" i="8" s="1"/>
  <c r="H56" i="8"/>
  <c r="I56" i="8" s="1"/>
  <c r="J56" i="8" s="1"/>
  <c r="H55" i="8"/>
  <c r="I55" i="8" s="1"/>
  <c r="J55" i="8" s="1"/>
  <c r="H54" i="8"/>
  <c r="I54" i="8" s="1"/>
  <c r="J54" i="8" s="1"/>
  <c r="H53" i="8"/>
  <c r="I53" i="8" s="1"/>
  <c r="J53" i="8" s="1"/>
  <c r="H51" i="8"/>
  <c r="I51" i="8" s="1"/>
  <c r="J51" i="8" s="1"/>
  <c r="H50" i="8"/>
  <c r="I50" i="8" s="1"/>
  <c r="J50" i="8" s="1"/>
  <c r="H47" i="8"/>
  <c r="I47" i="8" s="1"/>
  <c r="J47" i="8" s="1"/>
  <c r="H46" i="8"/>
  <c r="I46" i="8" s="1"/>
  <c r="J46" i="8" s="1"/>
  <c r="H45" i="8"/>
  <c r="I45" i="8" s="1"/>
  <c r="J45" i="8" s="1"/>
  <c r="H44" i="8"/>
  <c r="I44" i="8" s="1"/>
  <c r="J44" i="8" s="1"/>
  <c r="H43" i="8"/>
  <c r="I43" i="8" s="1"/>
  <c r="J43" i="8" s="1"/>
  <c r="H42" i="8"/>
  <c r="I42" i="8" s="1"/>
  <c r="J42" i="8" s="1"/>
  <c r="H40" i="8"/>
  <c r="I40" i="8" s="1"/>
  <c r="J40" i="8" s="1"/>
  <c r="H38" i="8"/>
  <c r="I38" i="8" s="1"/>
  <c r="J38" i="8" s="1"/>
  <c r="H37" i="8"/>
  <c r="I37" i="8" s="1"/>
  <c r="J37" i="8" s="1"/>
  <c r="H36" i="8"/>
  <c r="I36" i="8" s="1"/>
  <c r="J36" i="8" s="1"/>
  <c r="H35" i="8"/>
  <c r="I35" i="8" s="1"/>
  <c r="J35" i="8" s="1"/>
  <c r="H34" i="8"/>
  <c r="I34" i="8" s="1"/>
  <c r="J34" i="8" s="1"/>
  <c r="H33" i="8"/>
  <c r="I33" i="8" s="1"/>
  <c r="J33" i="8" s="1"/>
  <c r="H31" i="8"/>
  <c r="I31" i="8" s="1"/>
  <c r="J31" i="8" s="1"/>
  <c r="H30" i="8"/>
  <c r="I30" i="8" s="1"/>
  <c r="J30" i="8" s="1"/>
  <c r="H29" i="8"/>
  <c r="I29" i="8" s="1"/>
  <c r="J29" i="8" s="1"/>
  <c r="H28" i="8"/>
  <c r="I28" i="8" s="1"/>
  <c r="J28" i="8" s="1"/>
  <c r="H27" i="8"/>
  <c r="I27" i="8" s="1"/>
  <c r="J27" i="8" s="1"/>
  <c r="H24" i="8"/>
  <c r="I24" i="8" s="1"/>
  <c r="J24" i="8" s="1"/>
  <c r="H23" i="8"/>
  <c r="I23" i="8" s="1"/>
  <c r="J23" i="8" s="1"/>
  <c r="H22" i="8"/>
  <c r="I22" i="8" s="1"/>
  <c r="J22" i="8" s="1"/>
  <c r="H21" i="8"/>
  <c r="I21" i="8" s="1"/>
  <c r="J21" i="8" s="1"/>
  <c r="H20" i="8"/>
  <c r="I20" i="8" s="1"/>
  <c r="J20" i="8" s="1"/>
  <c r="H19" i="8"/>
  <c r="I19" i="8" s="1"/>
  <c r="J19" i="8" s="1"/>
  <c r="H17" i="8"/>
  <c r="I17" i="8" s="1"/>
  <c r="J17" i="8" s="1"/>
  <c r="H16" i="8"/>
  <c r="I16" i="8" s="1"/>
  <c r="J16" i="8" s="1"/>
  <c r="H15" i="8"/>
  <c r="I15" i="8" s="1"/>
  <c r="J15" i="8" s="1"/>
  <c r="H13" i="8"/>
  <c r="I13" i="8" s="1"/>
  <c r="J13" i="8" s="1"/>
  <c r="H12" i="8"/>
  <c r="I12" i="8" s="1"/>
  <c r="J12" i="8" s="1"/>
  <c r="H11" i="8"/>
  <c r="I11" i="8" s="1"/>
  <c r="J11" i="8" s="1"/>
  <c r="H10" i="8"/>
  <c r="I10" i="8" s="1"/>
  <c r="J10" i="8" s="1"/>
  <c r="H9" i="8"/>
  <c r="I9" i="8" s="1"/>
  <c r="J9" i="8" s="1"/>
  <c r="H8" i="8"/>
  <c r="I8" i="8" s="1"/>
  <c r="J8" i="8" s="1"/>
  <c r="H6" i="8"/>
  <c r="I6" i="8" s="1"/>
  <c r="J6" i="8" s="1"/>
  <c r="H5" i="8"/>
  <c r="I5" i="8" s="1"/>
  <c r="J5" i="8" s="1"/>
  <c r="H4" i="8"/>
  <c r="I4" i="8" s="1"/>
  <c r="J4" i="8" s="1"/>
  <c r="G73" i="8" l="1"/>
  <c r="G72" i="8"/>
  <c r="G74" i="8" l="1"/>
</calcChain>
</file>

<file path=xl/sharedStrings.xml><?xml version="1.0" encoding="utf-8"?>
<sst xmlns="http://schemas.openxmlformats.org/spreadsheetml/2006/main" count="132" uniqueCount="54">
  <si>
    <t>Quantity</t>
  </si>
  <si>
    <t>Description</t>
  </si>
  <si>
    <t xml:space="preserve">Wholesale </t>
  </si>
  <si>
    <t>Ext. Cost</t>
  </si>
  <si>
    <t>Dresser</t>
  </si>
  <si>
    <t>Mirror</t>
  </si>
  <si>
    <t>Chest</t>
  </si>
  <si>
    <t>Nightstand</t>
  </si>
  <si>
    <t>King Bed</t>
  </si>
  <si>
    <t>Queen Bed</t>
  </si>
  <si>
    <t>Item #</t>
  </si>
  <si>
    <t>Amalfi</t>
  </si>
  <si>
    <t>Queen Hdbd only</t>
  </si>
  <si>
    <t>Arts District Loft</t>
  </si>
  <si>
    <t>36512H</t>
  </si>
  <si>
    <t>Regency</t>
  </si>
  <si>
    <t>Full Bed</t>
  </si>
  <si>
    <t>King Hdbd Only</t>
  </si>
  <si>
    <t>Queen Hdbd Only</t>
  </si>
  <si>
    <t>Sparkling Hearts</t>
  </si>
  <si>
    <t>Full bed no rails</t>
  </si>
  <si>
    <t>Hook on Rails work</t>
  </si>
  <si>
    <t>52665HF</t>
  </si>
  <si>
    <t>Camden</t>
  </si>
  <si>
    <t>Cubes</t>
  </si>
  <si>
    <t>Serenity</t>
  </si>
  <si>
    <t>Queen Storage Bed</t>
  </si>
  <si>
    <t>44013H</t>
  </si>
  <si>
    <t>44012H</t>
  </si>
  <si>
    <t>Marilyn</t>
  </si>
  <si>
    <t>Casa Blanca</t>
  </si>
  <si>
    <t>Elena</t>
  </si>
  <si>
    <t>Vienna</t>
  </si>
  <si>
    <t>King Hdbd only</t>
  </si>
  <si>
    <t>Andorra</t>
  </si>
  <si>
    <t>Sunset Blvd</t>
  </si>
  <si>
    <t>Eva</t>
  </si>
  <si>
    <t>44318H</t>
  </si>
  <si>
    <t>44312H</t>
  </si>
  <si>
    <t>43618H</t>
  </si>
  <si>
    <t>Ext Cubes</t>
  </si>
  <si>
    <t>Closeout Price</t>
  </si>
  <si>
    <t>Closeout Discount</t>
  </si>
  <si>
    <t>Extended Cost</t>
  </si>
  <si>
    <t xml:space="preserve">Closeout Liquidation </t>
  </si>
  <si>
    <t>% Off Wholesale</t>
  </si>
  <si>
    <t>% Of Retail</t>
  </si>
  <si>
    <t>Grand Total MSRP</t>
  </si>
  <si>
    <t>Grand Total Wholesale</t>
  </si>
  <si>
    <t>Collection Name</t>
  </si>
  <si>
    <t>Total Cubes</t>
  </si>
  <si>
    <t>15 Truckloads - FOB Vernon</t>
  </si>
  <si>
    <t>Total Qty</t>
  </si>
  <si>
    <r>
      <rPr>
        <b/>
        <sz val="13"/>
        <color theme="1"/>
        <rFont val="Calibri (Body)_x0000_"/>
      </rPr>
      <t xml:space="preserve">Awesome Closeout Deal! </t>
    </r>
    <r>
      <rPr>
        <b/>
        <sz val="13"/>
        <color theme="1"/>
        <rFont val="Calibri"/>
        <family val="2"/>
        <scheme val="minor"/>
      </rPr>
      <t xml:space="preserve">$917,896 MSRP / $458,948 WHOLESALE PRICE </t>
    </r>
    <r>
      <rPr>
        <b/>
        <sz val="13"/>
        <color rgb="FFFF0000"/>
        <rFont val="Calibri"/>
        <family val="2"/>
        <scheme val="minor"/>
      </rPr>
      <t>- OUR CLOSEOUT LIQUIDATION  PRICE $137,684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</si>
</sst>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 (Body)_x0000_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9" fontId="0" fillId="0" borderId="0" xfId="1" applyFont="1"/>
    <xf numFmtId="0" fontId="0" fillId="0" borderId="0" xfId="0" applyBorder="1"/>
    <xf numFmtId="0" fontId="0" fillId="0" borderId="4" xfId="0" applyBorder="1"/>
    <xf numFmtId="8" fontId="0" fillId="0" borderId="0" xfId="0" applyNumberFormat="1" applyBorder="1"/>
    <xf numFmtId="9" fontId="3" fillId="0" borderId="0" xfId="1" applyFont="1" applyBorder="1" applyAlignment="1">
      <alignment horizontal="center" vertical="center"/>
    </xf>
    <xf numFmtId="8" fontId="0" fillId="0" borderId="0" xfId="0" applyNumberFormat="1" applyBorder="1" applyAlignment="1">
      <alignment horizontal="right"/>
    </xf>
    <xf numFmtId="0" fontId="0" fillId="0" borderId="5" xfId="0" applyBorder="1"/>
    <xf numFmtId="9" fontId="0" fillId="0" borderId="0" xfId="1" applyFont="1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8" fontId="0" fillId="0" borderId="7" xfId="0" applyNumberFormat="1" applyBorder="1"/>
    <xf numFmtId="9" fontId="3" fillId="0" borderId="7" xfId="1" applyFont="1" applyBorder="1" applyAlignment="1">
      <alignment horizontal="center" vertical="center"/>
    </xf>
    <xf numFmtId="8" fontId="0" fillId="0" borderId="7" xfId="0" applyNumberFormat="1" applyBorder="1" applyAlignment="1">
      <alignment horizontal="right"/>
    </xf>
    <xf numFmtId="0" fontId="0" fillId="0" borderId="8" xfId="0" applyBorder="1"/>
    <xf numFmtId="0" fontId="0" fillId="0" borderId="9" xfId="0" applyBorder="1"/>
    <xf numFmtId="9" fontId="0" fillId="3" borderId="0" xfId="1" applyFont="1" applyFill="1"/>
    <xf numFmtId="0" fontId="0" fillId="3" borderId="0" xfId="0" applyFill="1"/>
    <xf numFmtId="164" fontId="2" fillId="3" borderId="5" xfId="1" applyNumberFormat="1" applyFont="1" applyFill="1" applyBorder="1"/>
    <xf numFmtId="164" fontId="3" fillId="3" borderId="8" xfId="1" applyNumberFormat="1" applyFont="1" applyFill="1" applyBorder="1"/>
    <xf numFmtId="3" fontId="0" fillId="3" borderId="0" xfId="0" applyNumberFormat="1" applyFill="1"/>
    <xf numFmtId="8" fontId="0" fillId="3" borderId="0" xfId="0" applyNumberFormat="1" applyFill="1"/>
    <xf numFmtId="0" fontId="2" fillId="3" borderId="3" xfId="0" applyFont="1" applyFill="1" applyBorder="1"/>
    <xf numFmtId="165" fontId="2" fillId="2" borderId="3" xfId="2" applyNumberFormat="1" applyFont="1" applyFill="1" applyBorder="1"/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6" fontId="2" fillId="3" borderId="11" xfId="0" applyNumberFormat="1" applyFont="1" applyFill="1" applyBorder="1"/>
    <xf numFmtId="6" fontId="2" fillId="3" borderId="5" xfId="0" applyNumberFormat="1" applyFont="1" applyFill="1" applyBorder="1"/>
    <xf numFmtId="6" fontId="3" fillId="2" borderId="5" xfId="0" applyNumberFormat="1" applyFont="1" applyFill="1" applyBorder="1"/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9" fontId="2" fillId="2" borderId="13" xfId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7F2F4-8F3F-C043-89F6-E898DD4BD434}">
  <sheetPr>
    <tabColor rgb="FFFF0000"/>
  </sheetPr>
  <dimension ref="A1:BF312"/>
  <sheetViews>
    <sheetView tabSelected="1" zoomScale="150" zoomScaleNormal="150" workbookViewId="0">
      <pane xSplit="14" ySplit="3" topLeftCell="O62" activePane="bottomRight" state="frozen"/>
      <selection pane="topRight" activeCell="K1" sqref="K1"/>
      <selection pane="bottomLeft" activeCell="A3" sqref="A3"/>
      <selection pane="bottomRight" activeCell="D82" sqref="D82"/>
    </sheetView>
  </sheetViews>
  <sheetFormatPr baseColWidth="10" defaultColWidth="8.83203125" defaultRowHeight="15"/>
  <cols>
    <col min="1" max="1" width="0.33203125" customWidth="1"/>
    <col min="2" max="2" width="14.1640625" customWidth="1"/>
    <col min="3" max="3" width="8.83203125" customWidth="1"/>
    <col min="4" max="4" width="15.5" customWidth="1"/>
    <col min="5" max="5" width="8.33203125" customWidth="1"/>
    <col min="6" max="6" width="11.1640625" customWidth="1"/>
    <col min="7" max="7" width="12.83203125" customWidth="1"/>
    <col min="8" max="8" width="8.83203125" style="1" customWidth="1"/>
    <col min="9" max="9" width="8.83203125" customWidth="1"/>
    <col min="10" max="10" width="11.1640625" customWidth="1"/>
    <col min="11" max="11" width="8" customWidth="1"/>
    <col min="12" max="12" width="8.1640625" customWidth="1"/>
    <col min="13" max="58" width="8.83203125" style="18"/>
  </cols>
  <sheetData>
    <row r="1" spans="1:12" ht="2" customHeight="1" thickBot="1"/>
    <row r="2" spans="1:12" ht="18" thickBot="1">
      <c r="A2" s="16"/>
      <c r="B2" s="43" t="s">
        <v>53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30">
      <c r="A3" s="16"/>
      <c r="B3" s="46" t="s">
        <v>49</v>
      </c>
      <c r="C3" s="47" t="s">
        <v>10</v>
      </c>
      <c r="D3" s="47" t="s">
        <v>1</v>
      </c>
      <c r="E3" s="47" t="s">
        <v>0</v>
      </c>
      <c r="F3" s="47" t="s">
        <v>2</v>
      </c>
      <c r="G3" s="47" t="s">
        <v>3</v>
      </c>
      <c r="H3" s="48" t="s">
        <v>42</v>
      </c>
      <c r="I3" s="49" t="s">
        <v>41</v>
      </c>
      <c r="J3" s="49" t="s">
        <v>43</v>
      </c>
      <c r="K3" s="47" t="s">
        <v>24</v>
      </c>
      <c r="L3" s="50" t="s">
        <v>40</v>
      </c>
    </row>
    <row r="4" spans="1:12" s="18" customFormat="1">
      <c r="A4" s="3"/>
      <c r="B4" s="3" t="s">
        <v>11</v>
      </c>
      <c r="C4" s="2">
        <v>36106</v>
      </c>
      <c r="D4" s="2" t="s">
        <v>4</v>
      </c>
      <c r="E4" s="2">
        <v>67</v>
      </c>
      <c r="F4" s="4">
        <v>247</v>
      </c>
      <c r="G4" s="4">
        <v>28899</v>
      </c>
      <c r="H4" s="5">
        <f>$G$75</f>
        <v>0.7</v>
      </c>
      <c r="I4" s="6">
        <f t="shared" ref="I4:I6" si="0">(100%-H4)*F4</f>
        <v>74.100000000000009</v>
      </c>
      <c r="J4" s="6">
        <f t="shared" ref="J4:J6" si="1">I4*E4</f>
        <v>4964.7000000000007</v>
      </c>
      <c r="K4" s="2">
        <v>32.5</v>
      </c>
      <c r="L4" s="7">
        <v>3802.5</v>
      </c>
    </row>
    <row r="5" spans="1:12" s="18" customFormat="1">
      <c r="A5" s="3"/>
      <c r="B5" s="3" t="s">
        <v>11</v>
      </c>
      <c r="C5" s="2">
        <v>36110</v>
      </c>
      <c r="D5" s="2" t="s">
        <v>5</v>
      </c>
      <c r="E5" s="2">
        <v>44</v>
      </c>
      <c r="F5" s="4">
        <v>108</v>
      </c>
      <c r="G5" s="4">
        <v>10152</v>
      </c>
      <c r="H5" s="5">
        <f>$G$75</f>
        <v>0.7</v>
      </c>
      <c r="I5" s="6">
        <f t="shared" si="0"/>
        <v>32.400000000000006</v>
      </c>
      <c r="J5" s="6">
        <f t="shared" si="1"/>
        <v>1425.6000000000004</v>
      </c>
      <c r="K5" s="2">
        <v>5.4</v>
      </c>
      <c r="L5" s="7">
        <v>507.6</v>
      </c>
    </row>
    <row r="6" spans="1:12" s="18" customFormat="1">
      <c r="A6" s="3"/>
      <c r="B6" s="3" t="s">
        <v>11</v>
      </c>
      <c r="C6" s="2">
        <v>36122</v>
      </c>
      <c r="D6" s="2" t="s">
        <v>7</v>
      </c>
      <c r="E6" s="2">
        <v>88</v>
      </c>
      <c r="F6" s="4">
        <v>108</v>
      </c>
      <c r="G6" s="4">
        <v>20304</v>
      </c>
      <c r="H6" s="5">
        <f>$G$75</f>
        <v>0.7</v>
      </c>
      <c r="I6" s="6">
        <f t="shared" si="0"/>
        <v>32.400000000000006</v>
      </c>
      <c r="J6" s="6">
        <f t="shared" si="1"/>
        <v>2851.2000000000007</v>
      </c>
      <c r="K6" s="2">
        <v>10.6</v>
      </c>
      <c r="L6" s="7">
        <v>1992.8</v>
      </c>
    </row>
    <row r="7" spans="1:12" s="18" customFormat="1">
      <c r="A7" s="3"/>
      <c r="B7" s="3"/>
      <c r="C7" s="2"/>
      <c r="D7" s="2"/>
      <c r="E7" s="2"/>
      <c r="F7" s="2"/>
      <c r="G7" s="2"/>
      <c r="H7" s="8"/>
      <c r="I7" s="2"/>
      <c r="J7" s="2"/>
      <c r="K7" s="2"/>
      <c r="L7" s="7"/>
    </row>
    <row r="8" spans="1:12" s="18" customFormat="1">
      <c r="A8" s="3"/>
      <c r="B8" s="3" t="s">
        <v>13</v>
      </c>
      <c r="C8" s="2">
        <v>36506</v>
      </c>
      <c r="D8" s="2" t="s">
        <v>4</v>
      </c>
      <c r="E8" s="2">
        <v>123</v>
      </c>
      <c r="F8" s="4">
        <v>261</v>
      </c>
      <c r="G8" s="4">
        <v>40455</v>
      </c>
      <c r="H8" s="5">
        <f t="shared" ref="H8:H13" si="2">$G$75</f>
        <v>0.7</v>
      </c>
      <c r="I8" s="6">
        <f t="shared" ref="I8:I13" si="3">(100%-H8)*F8</f>
        <v>78.300000000000011</v>
      </c>
      <c r="J8" s="6">
        <f t="shared" ref="J8:J13" si="4">I8*E8</f>
        <v>9630.9000000000015</v>
      </c>
      <c r="K8" s="2">
        <v>24.1</v>
      </c>
      <c r="L8" s="7">
        <v>3735.5</v>
      </c>
    </row>
    <row r="9" spans="1:12" s="18" customFormat="1">
      <c r="A9" s="3"/>
      <c r="B9" s="3" t="s">
        <v>13</v>
      </c>
      <c r="C9" s="2">
        <v>36510</v>
      </c>
      <c r="D9" s="2" t="s">
        <v>5</v>
      </c>
      <c r="E9" s="2">
        <v>143</v>
      </c>
      <c r="F9" s="4">
        <v>41</v>
      </c>
      <c r="G9" s="4">
        <v>7175</v>
      </c>
      <c r="H9" s="5">
        <f t="shared" si="2"/>
        <v>0.7</v>
      </c>
      <c r="I9" s="6">
        <f t="shared" si="3"/>
        <v>12.300000000000002</v>
      </c>
      <c r="J9" s="6">
        <f t="shared" si="4"/>
        <v>1758.9000000000003</v>
      </c>
      <c r="K9" s="2">
        <v>4.0999999999999996</v>
      </c>
      <c r="L9" s="7">
        <v>717.5</v>
      </c>
    </row>
    <row r="10" spans="1:12" s="18" customFormat="1">
      <c r="A10" s="3"/>
      <c r="B10" s="3" t="s">
        <v>13</v>
      </c>
      <c r="C10" s="2">
        <v>36525</v>
      </c>
      <c r="D10" s="2" t="s">
        <v>6</v>
      </c>
      <c r="E10" s="2">
        <v>11</v>
      </c>
      <c r="F10" s="4">
        <v>165</v>
      </c>
      <c r="G10" s="4">
        <v>7095</v>
      </c>
      <c r="H10" s="5">
        <f t="shared" si="2"/>
        <v>0.7</v>
      </c>
      <c r="I10" s="6">
        <f t="shared" si="3"/>
        <v>49.500000000000007</v>
      </c>
      <c r="J10" s="6">
        <f t="shared" si="4"/>
        <v>544.50000000000011</v>
      </c>
      <c r="K10" s="2">
        <v>19.899999999999999</v>
      </c>
      <c r="L10" s="7">
        <v>855.7</v>
      </c>
    </row>
    <row r="11" spans="1:12" s="18" customFormat="1">
      <c r="A11" s="3"/>
      <c r="B11" s="3" t="s">
        <v>13</v>
      </c>
      <c r="C11" s="2">
        <v>36522</v>
      </c>
      <c r="D11" s="2" t="s">
        <v>7</v>
      </c>
      <c r="E11" s="2">
        <v>51</v>
      </c>
      <c r="F11" s="4">
        <v>77</v>
      </c>
      <c r="G11" s="4">
        <v>6391</v>
      </c>
      <c r="H11" s="5">
        <f t="shared" si="2"/>
        <v>0.7</v>
      </c>
      <c r="I11" s="6">
        <f t="shared" si="3"/>
        <v>23.100000000000005</v>
      </c>
      <c r="J11" s="6">
        <f t="shared" si="4"/>
        <v>1178.1000000000004</v>
      </c>
      <c r="K11" s="2">
        <v>8</v>
      </c>
      <c r="L11" s="7">
        <v>664</v>
      </c>
    </row>
    <row r="12" spans="1:12" s="18" customFormat="1">
      <c r="A12" s="3"/>
      <c r="B12" s="3" t="s">
        <v>13</v>
      </c>
      <c r="C12" s="2">
        <v>36518</v>
      </c>
      <c r="D12" s="2" t="s">
        <v>8</v>
      </c>
      <c r="E12" s="2">
        <v>16</v>
      </c>
      <c r="F12" s="4">
        <v>273</v>
      </c>
      <c r="G12" s="4">
        <v>13104</v>
      </c>
      <c r="H12" s="5">
        <f t="shared" si="2"/>
        <v>0.7</v>
      </c>
      <c r="I12" s="6">
        <f t="shared" si="3"/>
        <v>81.900000000000006</v>
      </c>
      <c r="J12" s="6">
        <f t="shared" si="4"/>
        <v>1310.4000000000001</v>
      </c>
      <c r="K12" s="2">
        <v>12.6</v>
      </c>
      <c r="L12" s="7">
        <v>604.79999999999995</v>
      </c>
    </row>
    <row r="13" spans="1:12" s="18" customFormat="1">
      <c r="A13" s="3"/>
      <c r="B13" s="3" t="s">
        <v>13</v>
      </c>
      <c r="C13" s="9" t="s">
        <v>14</v>
      </c>
      <c r="D13" s="2" t="s">
        <v>12</v>
      </c>
      <c r="E13" s="2">
        <v>12</v>
      </c>
      <c r="F13" s="4">
        <v>103</v>
      </c>
      <c r="G13" s="4">
        <v>1236</v>
      </c>
      <c r="H13" s="5">
        <f t="shared" si="2"/>
        <v>0.7</v>
      </c>
      <c r="I13" s="6">
        <f t="shared" si="3"/>
        <v>30.900000000000006</v>
      </c>
      <c r="J13" s="6">
        <f t="shared" si="4"/>
        <v>370.80000000000007</v>
      </c>
      <c r="K13" s="2">
        <v>4.9000000000000004</v>
      </c>
      <c r="L13" s="7">
        <v>58.8</v>
      </c>
    </row>
    <row r="14" spans="1:12" s="18" customFormat="1">
      <c r="A14" s="3"/>
      <c r="B14" s="3"/>
      <c r="C14" s="2"/>
      <c r="D14" s="2"/>
      <c r="E14" s="2"/>
      <c r="F14" s="2"/>
      <c r="G14" s="2"/>
      <c r="H14" s="8"/>
      <c r="I14" s="2"/>
      <c r="J14" s="2"/>
      <c r="K14" s="2"/>
      <c r="L14" s="7"/>
    </row>
    <row r="15" spans="1:12" s="18" customFormat="1">
      <c r="A15" s="3"/>
      <c r="B15" s="3" t="s">
        <v>15</v>
      </c>
      <c r="C15" s="2">
        <v>32510</v>
      </c>
      <c r="D15" s="2" t="s">
        <v>5</v>
      </c>
      <c r="E15" s="2">
        <v>83</v>
      </c>
      <c r="F15" s="4">
        <v>24</v>
      </c>
      <c r="G15" s="4">
        <v>3192</v>
      </c>
      <c r="H15" s="5">
        <f>$G$75</f>
        <v>0.7</v>
      </c>
      <c r="I15" s="6">
        <f t="shared" ref="I15:I17" si="5">(100%-H15)*F15</f>
        <v>7.2000000000000011</v>
      </c>
      <c r="J15" s="6">
        <f t="shared" ref="J15:J17" si="6">I15*E15</f>
        <v>597.60000000000014</v>
      </c>
      <c r="K15" s="2">
        <v>2.4</v>
      </c>
      <c r="L15" s="7">
        <v>319.2</v>
      </c>
    </row>
    <row r="16" spans="1:12" s="18" customFormat="1">
      <c r="A16" s="3"/>
      <c r="B16" s="3" t="s">
        <v>15</v>
      </c>
      <c r="C16" s="2">
        <v>32522</v>
      </c>
      <c r="D16" s="2" t="s">
        <v>7</v>
      </c>
      <c r="E16" s="2">
        <v>134</v>
      </c>
      <c r="F16" s="4">
        <v>61</v>
      </c>
      <c r="G16" s="4">
        <v>14274</v>
      </c>
      <c r="H16" s="5">
        <f>$G$75</f>
        <v>0.7</v>
      </c>
      <c r="I16" s="6">
        <f t="shared" si="5"/>
        <v>18.300000000000004</v>
      </c>
      <c r="J16" s="6">
        <f t="shared" si="6"/>
        <v>2452.2000000000007</v>
      </c>
      <c r="K16" s="2">
        <v>5.8</v>
      </c>
      <c r="L16" s="7">
        <v>1357.2</v>
      </c>
    </row>
    <row r="17" spans="1:12" s="18" customFormat="1">
      <c r="A17" s="3"/>
      <c r="B17" s="3" t="s">
        <v>15</v>
      </c>
      <c r="C17" s="2">
        <v>32572</v>
      </c>
      <c r="D17" s="2" t="s">
        <v>9</v>
      </c>
      <c r="E17" s="2">
        <v>66</v>
      </c>
      <c r="F17" s="4">
        <v>168</v>
      </c>
      <c r="G17" s="4">
        <v>21168</v>
      </c>
      <c r="H17" s="5">
        <f>$G$75</f>
        <v>0.7</v>
      </c>
      <c r="I17" s="6">
        <f t="shared" si="5"/>
        <v>50.400000000000006</v>
      </c>
      <c r="J17" s="6">
        <f t="shared" si="6"/>
        <v>3326.4000000000005</v>
      </c>
      <c r="K17" s="2">
        <v>23.1</v>
      </c>
      <c r="L17" s="7">
        <v>2910.6</v>
      </c>
    </row>
    <row r="18" spans="1:12" s="18" customFormat="1">
      <c r="A18" s="3"/>
      <c r="B18" s="3"/>
      <c r="C18" s="2"/>
      <c r="D18" s="2"/>
      <c r="E18" s="2"/>
      <c r="F18" s="2"/>
      <c r="G18" s="2"/>
      <c r="H18" s="8"/>
      <c r="I18" s="2"/>
      <c r="J18" s="2"/>
      <c r="K18" s="2"/>
      <c r="L18" s="7"/>
    </row>
    <row r="19" spans="1:12" s="18" customFormat="1">
      <c r="A19" s="3"/>
      <c r="B19" s="3" t="s">
        <v>19</v>
      </c>
      <c r="C19" s="2">
        <v>52606</v>
      </c>
      <c r="D19" s="2" t="s">
        <v>4</v>
      </c>
      <c r="E19" s="2">
        <v>39</v>
      </c>
      <c r="F19" s="4">
        <v>149</v>
      </c>
      <c r="G19" s="4">
        <v>5811</v>
      </c>
      <c r="H19" s="5">
        <f t="shared" ref="H19:H24" si="7">$G$75</f>
        <v>0.7</v>
      </c>
      <c r="I19" s="6">
        <f t="shared" ref="I19:I24" si="8">(100%-H19)*F19</f>
        <v>44.70000000000001</v>
      </c>
      <c r="J19" s="6">
        <f t="shared" ref="J19:J24" si="9">I19*E19</f>
        <v>1743.3000000000004</v>
      </c>
      <c r="K19" s="2">
        <v>17.899999999999999</v>
      </c>
      <c r="L19" s="7">
        <v>698.1</v>
      </c>
    </row>
    <row r="20" spans="1:12" s="18" customFormat="1">
      <c r="A20" s="3"/>
      <c r="B20" s="3" t="s">
        <v>19</v>
      </c>
      <c r="C20" s="2">
        <v>52610</v>
      </c>
      <c r="D20" s="2" t="s">
        <v>5</v>
      </c>
      <c r="E20" s="2">
        <v>691</v>
      </c>
      <c r="F20" s="4">
        <v>31</v>
      </c>
      <c r="G20" s="4">
        <v>21421</v>
      </c>
      <c r="H20" s="5">
        <f t="shared" si="7"/>
        <v>0.7</v>
      </c>
      <c r="I20" s="6">
        <f t="shared" si="8"/>
        <v>9.3000000000000007</v>
      </c>
      <c r="J20" s="6">
        <f t="shared" si="9"/>
        <v>6426.3</v>
      </c>
      <c r="K20" s="2">
        <v>1.4</v>
      </c>
      <c r="L20" s="7">
        <v>967.4</v>
      </c>
    </row>
    <row r="21" spans="1:12" s="18" customFormat="1">
      <c r="A21" s="3"/>
      <c r="B21" s="3" t="s">
        <v>19</v>
      </c>
      <c r="C21" s="2">
        <v>52624</v>
      </c>
      <c r="D21" s="2" t="s">
        <v>6</v>
      </c>
      <c r="E21" s="2">
        <v>113</v>
      </c>
      <c r="F21" s="4">
        <v>149</v>
      </c>
      <c r="G21" s="4">
        <v>16837</v>
      </c>
      <c r="H21" s="5">
        <f t="shared" si="7"/>
        <v>0.7</v>
      </c>
      <c r="I21" s="6">
        <f t="shared" si="8"/>
        <v>44.70000000000001</v>
      </c>
      <c r="J21" s="6">
        <f t="shared" si="9"/>
        <v>5051.1000000000013</v>
      </c>
      <c r="K21" s="2">
        <v>13.9</v>
      </c>
      <c r="L21" s="7">
        <v>1570.7</v>
      </c>
    </row>
    <row r="22" spans="1:12" s="18" customFormat="1">
      <c r="A22" s="3"/>
      <c r="B22" s="3" t="s">
        <v>19</v>
      </c>
      <c r="C22" s="2">
        <v>52622</v>
      </c>
      <c r="D22" s="2" t="s">
        <v>7</v>
      </c>
      <c r="E22" s="2">
        <v>19</v>
      </c>
      <c r="F22" s="4">
        <v>67</v>
      </c>
      <c r="G22" s="4">
        <v>1273</v>
      </c>
      <c r="H22" s="5">
        <f t="shared" si="7"/>
        <v>0.7</v>
      </c>
      <c r="I22" s="6">
        <f t="shared" si="8"/>
        <v>20.100000000000001</v>
      </c>
      <c r="J22" s="6">
        <f t="shared" si="9"/>
        <v>381.90000000000003</v>
      </c>
      <c r="K22" s="2">
        <v>6.1</v>
      </c>
      <c r="L22" s="7">
        <v>115.9</v>
      </c>
    </row>
    <row r="23" spans="1:12" s="18" customFormat="1">
      <c r="A23" s="3"/>
      <c r="B23" s="3" t="s">
        <v>19</v>
      </c>
      <c r="C23" s="9">
        <v>52665</v>
      </c>
      <c r="D23" s="2" t="s">
        <v>16</v>
      </c>
      <c r="E23" s="2">
        <v>213</v>
      </c>
      <c r="F23" s="4">
        <v>165</v>
      </c>
      <c r="G23" s="4">
        <v>35145</v>
      </c>
      <c r="H23" s="5">
        <f t="shared" si="7"/>
        <v>0.7</v>
      </c>
      <c r="I23" s="6">
        <f t="shared" si="8"/>
        <v>49.500000000000007</v>
      </c>
      <c r="J23" s="6">
        <f t="shared" si="9"/>
        <v>10543.500000000002</v>
      </c>
      <c r="K23" s="2">
        <v>16.2</v>
      </c>
      <c r="L23" s="7">
        <v>3450.6</v>
      </c>
    </row>
    <row r="24" spans="1:12" s="18" customFormat="1">
      <c r="A24" s="3"/>
      <c r="B24" s="3" t="s">
        <v>19</v>
      </c>
      <c r="C24" s="9" t="s">
        <v>22</v>
      </c>
      <c r="D24" s="2" t="s">
        <v>20</v>
      </c>
      <c r="E24" s="2">
        <v>40</v>
      </c>
      <c r="F24" s="4">
        <v>129</v>
      </c>
      <c r="G24" s="4">
        <v>5160</v>
      </c>
      <c r="H24" s="5">
        <f t="shared" si="7"/>
        <v>0.7</v>
      </c>
      <c r="I24" s="6">
        <f t="shared" si="8"/>
        <v>38.700000000000003</v>
      </c>
      <c r="J24" s="6">
        <f t="shared" si="9"/>
        <v>1548</v>
      </c>
      <c r="K24" s="2">
        <v>14.6</v>
      </c>
      <c r="L24" s="7">
        <v>584</v>
      </c>
    </row>
    <row r="25" spans="1:12" s="18" customFormat="1">
      <c r="A25" s="3"/>
      <c r="B25" s="3"/>
      <c r="C25" s="2"/>
      <c r="D25" s="2" t="s">
        <v>21</v>
      </c>
      <c r="E25" s="2"/>
      <c r="F25" s="2"/>
      <c r="G25" s="2"/>
      <c r="H25" s="8"/>
      <c r="I25" s="2"/>
      <c r="J25" s="2"/>
      <c r="K25" s="2"/>
      <c r="L25" s="7"/>
    </row>
    <row r="26" spans="1:12" s="18" customFormat="1">
      <c r="A26" s="3"/>
      <c r="B26" s="3"/>
      <c r="C26" s="2"/>
      <c r="D26" s="2"/>
      <c r="E26" s="2"/>
      <c r="F26" s="2"/>
      <c r="G26" s="2"/>
      <c r="H26" s="8"/>
      <c r="I26" s="2"/>
      <c r="J26" s="2"/>
      <c r="K26" s="2"/>
      <c r="L26" s="7"/>
    </row>
    <row r="27" spans="1:12" s="18" customFormat="1">
      <c r="A27" s="3"/>
      <c r="B27" s="3" t="s">
        <v>23</v>
      </c>
      <c r="C27" s="2">
        <v>43706</v>
      </c>
      <c r="D27" s="2" t="s">
        <v>4</v>
      </c>
      <c r="E27" s="2">
        <v>32</v>
      </c>
      <c r="F27" s="4">
        <v>153</v>
      </c>
      <c r="G27" s="4">
        <v>4896</v>
      </c>
      <c r="H27" s="5">
        <f>$G$75</f>
        <v>0.7</v>
      </c>
      <c r="I27" s="6">
        <f t="shared" ref="I27:I31" si="10">(100%-H27)*F27</f>
        <v>45.900000000000006</v>
      </c>
      <c r="J27" s="6">
        <f>I27*E27</f>
        <v>1468.8000000000002</v>
      </c>
      <c r="K27" s="2">
        <v>24.1</v>
      </c>
      <c r="L27" s="7">
        <v>771.2</v>
      </c>
    </row>
    <row r="28" spans="1:12" s="18" customFormat="1">
      <c r="A28" s="3"/>
      <c r="B28" s="3" t="s">
        <v>23</v>
      </c>
      <c r="C28" s="2">
        <v>43710</v>
      </c>
      <c r="D28" s="2" t="s">
        <v>5</v>
      </c>
      <c r="E28" s="2">
        <v>73</v>
      </c>
      <c r="F28" s="4">
        <v>26</v>
      </c>
      <c r="G28" s="4">
        <v>1898</v>
      </c>
      <c r="H28" s="5">
        <f>$G$75</f>
        <v>0.7</v>
      </c>
      <c r="I28" s="6">
        <f t="shared" si="10"/>
        <v>7.8000000000000007</v>
      </c>
      <c r="J28" s="6">
        <f>I28*E28</f>
        <v>569.40000000000009</v>
      </c>
      <c r="K28" s="2">
        <v>3.4</v>
      </c>
      <c r="L28" s="7">
        <v>248.2</v>
      </c>
    </row>
    <row r="29" spans="1:12" s="18" customFormat="1">
      <c r="A29" s="3"/>
      <c r="B29" s="3" t="s">
        <v>23</v>
      </c>
      <c r="C29" s="2">
        <v>43722</v>
      </c>
      <c r="D29" s="2" t="s">
        <v>7</v>
      </c>
      <c r="E29" s="2">
        <v>41</v>
      </c>
      <c r="F29" s="4">
        <v>58</v>
      </c>
      <c r="G29" s="4">
        <v>2378</v>
      </c>
      <c r="H29" s="5">
        <f>$G$75</f>
        <v>0.7</v>
      </c>
      <c r="I29" s="6">
        <f t="shared" si="10"/>
        <v>17.400000000000002</v>
      </c>
      <c r="J29" s="6">
        <f>I29*E29</f>
        <v>713.40000000000009</v>
      </c>
      <c r="K29" s="2">
        <v>6.3</v>
      </c>
      <c r="L29" s="7">
        <v>258.3</v>
      </c>
    </row>
    <row r="30" spans="1:12" s="18" customFormat="1">
      <c r="A30" s="3"/>
      <c r="B30" s="3" t="s">
        <v>23</v>
      </c>
      <c r="C30" s="2">
        <v>43718</v>
      </c>
      <c r="D30" s="2" t="s">
        <v>8</v>
      </c>
      <c r="E30" s="2">
        <v>17</v>
      </c>
      <c r="F30" s="4">
        <v>236</v>
      </c>
      <c r="G30" s="4">
        <v>4012</v>
      </c>
      <c r="H30" s="5">
        <f>$G$75</f>
        <v>0.7</v>
      </c>
      <c r="I30" s="6">
        <f t="shared" si="10"/>
        <v>70.800000000000011</v>
      </c>
      <c r="J30" s="6">
        <f>I30*E30</f>
        <v>1203.6000000000001</v>
      </c>
      <c r="K30" s="2">
        <v>29.4</v>
      </c>
      <c r="L30" s="7">
        <v>499.8</v>
      </c>
    </row>
    <row r="31" spans="1:12" s="18" customFormat="1">
      <c r="A31" s="3"/>
      <c r="B31" s="3" t="s">
        <v>23</v>
      </c>
      <c r="C31" s="2">
        <v>43712</v>
      </c>
      <c r="D31" s="2" t="s">
        <v>9</v>
      </c>
      <c r="E31" s="2">
        <v>23</v>
      </c>
      <c r="F31" s="4">
        <v>185</v>
      </c>
      <c r="G31" s="4">
        <v>4255</v>
      </c>
      <c r="H31" s="5">
        <f>$G$75</f>
        <v>0.7</v>
      </c>
      <c r="I31" s="6">
        <f t="shared" si="10"/>
        <v>55.500000000000007</v>
      </c>
      <c r="J31" s="6">
        <f>I31*E31</f>
        <v>1276.5000000000002</v>
      </c>
      <c r="K31" s="2">
        <v>23.8</v>
      </c>
      <c r="L31" s="7">
        <v>547.4</v>
      </c>
    </row>
    <row r="32" spans="1:12" s="18" customFormat="1">
      <c r="A32" s="3"/>
      <c r="B32" s="3"/>
      <c r="C32" s="2"/>
      <c r="D32" s="2"/>
      <c r="E32" s="2"/>
      <c r="F32" s="2"/>
      <c r="G32" s="2"/>
      <c r="H32" s="8"/>
      <c r="I32" s="2"/>
      <c r="J32" s="2"/>
      <c r="K32" s="2"/>
      <c r="L32" s="7"/>
    </row>
    <row r="33" spans="1:12" s="18" customFormat="1">
      <c r="A33" s="3"/>
      <c r="B33" s="3" t="s">
        <v>25</v>
      </c>
      <c r="C33" s="2">
        <v>44006</v>
      </c>
      <c r="D33" s="2" t="s">
        <v>4</v>
      </c>
      <c r="E33" s="2">
        <v>27</v>
      </c>
      <c r="F33" s="4">
        <v>168</v>
      </c>
      <c r="G33" s="4">
        <v>4536</v>
      </c>
      <c r="H33" s="5">
        <f t="shared" ref="H33:H38" si="11">$G$75</f>
        <v>0.7</v>
      </c>
      <c r="I33" s="6">
        <f t="shared" ref="I33:I38" si="12">(100%-H33)*F33</f>
        <v>50.400000000000006</v>
      </c>
      <c r="J33" s="6">
        <f t="shared" ref="J33:J38" si="13">I33*E33</f>
        <v>1360.8000000000002</v>
      </c>
      <c r="K33" s="2">
        <v>21.4</v>
      </c>
      <c r="L33" s="7">
        <v>577.79999999999995</v>
      </c>
    </row>
    <row r="34" spans="1:12" s="18" customFormat="1">
      <c r="A34" s="3"/>
      <c r="B34" s="3" t="s">
        <v>25</v>
      </c>
      <c r="C34" s="9">
        <v>44010</v>
      </c>
      <c r="D34" s="2" t="s">
        <v>5</v>
      </c>
      <c r="E34" s="2">
        <v>20</v>
      </c>
      <c r="F34" s="4">
        <v>33</v>
      </c>
      <c r="G34" s="4">
        <v>660</v>
      </c>
      <c r="H34" s="5">
        <f t="shared" si="11"/>
        <v>0.7</v>
      </c>
      <c r="I34" s="6">
        <f t="shared" si="12"/>
        <v>9.9000000000000021</v>
      </c>
      <c r="J34" s="6">
        <f t="shared" si="13"/>
        <v>198.00000000000006</v>
      </c>
      <c r="K34" s="2">
        <v>4.4000000000000004</v>
      </c>
      <c r="L34" s="7">
        <v>88</v>
      </c>
    </row>
    <row r="35" spans="1:12" s="18" customFormat="1">
      <c r="A35" s="3"/>
      <c r="B35" s="3" t="s">
        <v>25</v>
      </c>
      <c r="C35" s="9">
        <v>44022</v>
      </c>
      <c r="D35" s="2" t="s">
        <v>7</v>
      </c>
      <c r="E35" s="2">
        <v>15</v>
      </c>
      <c r="F35" s="4">
        <v>73</v>
      </c>
      <c r="G35" s="4">
        <v>1095</v>
      </c>
      <c r="H35" s="5">
        <f t="shared" si="11"/>
        <v>0.7</v>
      </c>
      <c r="I35" s="6">
        <f t="shared" si="12"/>
        <v>21.900000000000002</v>
      </c>
      <c r="J35" s="6">
        <f t="shared" si="13"/>
        <v>328.50000000000006</v>
      </c>
      <c r="K35" s="2">
        <v>8.1999999999999993</v>
      </c>
      <c r="L35" s="7">
        <v>123</v>
      </c>
    </row>
    <row r="36" spans="1:12" s="18" customFormat="1">
      <c r="A36" s="3"/>
      <c r="B36" s="3" t="s">
        <v>25</v>
      </c>
      <c r="C36" s="9" t="s">
        <v>28</v>
      </c>
      <c r="D36" s="2" t="s">
        <v>17</v>
      </c>
      <c r="E36" s="2">
        <v>60</v>
      </c>
      <c r="F36" s="4">
        <v>174</v>
      </c>
      <c r="G36" s="4">
        <v>10440</v>
      </c>
      <c r="H36" s="5">
        <f t="shared" si="11"/>
        <v>0.7</v>
      </c>
      <c r="I36" s="6">
        <f t="shared" si="12"/>
        <v>52.20000000000001</v>
      </c>
      <c r="J36" s="6">
        <f t="shared" si="13"/>
        <v>3132.0000000000005</v>
      </c>
      <c r="K36" s="2">
        <v>19.2</v>
      </c>
      <c r="L36" s="7">
        <v>1152</v>
      </c>
    </row>
    <row r="37" spans="1:12" s="18" customFormat="1">
      <c r="A37" s="3"/>
      <c r="B37" s="3" t="s">
        <v>25</v>
      </c>
      <c r="C37" s="9">
        <v>44013</v>
      </c>
      <c r="D37" s="2" t="s">
        <v>26</v>
      </c>
      <c r="E37" s="2">
        <v>24</v>
      </c>
      <c r="F37" s="4">
        <v>452</v>
      </c>
      <c r="G37" s="4">
        <v>10848</v>
      </c>
      <c r="H37" s="5">
        <f t="shared" si="11"/>
        <v>0.7</v>
      </c>
      <c r="I37" s="6">
        <f t="shared" si="12"/>
        <v>135.60000000000002</v>
      </c>
      <c r="J37" s="6">
        <f t="shared" si="13"/>
        <v>3254.4000000000005</v>
      </c>
      <c r="K37" s="2">
        <v>69.5</v>
      </c>
      <c r="L37" s="7">
        <v>1668</v>
      </c>
    </row>
    <row r="38" spans="1:12" s="18" customFormat="1">
      <c r="A38" s="3"/>
      <c r="B38" s="3" t="s">
        <v>25</v>
      </c>
      <c r="C38" s="9" t="s">
        <v>27</v>
      </c>
      <c r="D38" s="2" t="s">
        <v>18</v>
      </c>
      <c r="E38" s="2">
        <v>45</v>
      </c>
      <c r="F38" s="4">
        <v>132</v>
      </c>
      <c r="G38" s="4">
        <v>5940</v>
      </c>
      <c r="H38" s="5">
        <f t="shared" si="11"/>
        <v>0.7</v>
      </c>
      <c r="I38" s="6">
        <f t="shared" si="12"/>
        <v>39.600000000000009</v>
      </c>
      <c r="J38" s="6">
        <f t="shared" si="13"/>
        <v>1782.0000000000005</v>
      </c>
      <c r="K38" s="2">
        <v>15.7</v>
      </c>
      <c r="L38" s="7">
        <v>706.5</v>
      </c>
    </row>
    <row r="39" spans="1:12" s="18" customFormat="1">
      <c r="A39" s="3"/>
      <c r="B39" s="3"/>
      <c r="C39" s="9"/>
      <c r="D39" s="2"/>
      <c r="E39" s="2"/>
      <c r="F39" s="2"/>
      <c r="G39" s="2"/>
      <c r="H39" s="8"/>
      <c r="I39" s="2"/>
      <c r="J39" s="2"/>
      <c r="K39" s="2"/>
      <c r="L39" s="7"/>
    </row>
    <row r="40" spans="1:12" s="18" customFormat="1">
      <c r="A40" s="3"/>
      <c r="B40" s="3" t="s">
        <v>29</v>
      </c>
      <c r="C40" s="9">
        <v>35410</v>
      </c>
      <c r="D40" s="2" t="s">
        <v>5</v>
      </c>
      <c r="E40" s="2">
        <v>218</v>
      </c>
      <c r="F40" s="4">
        <v>37</v>
      </c>
      <c r="G40" s="4">
        <v>11766</v>
      </c>
      <c r="H40" s="5">
        <f>$G$75</f>
        <v>0.7</v>
      </c>
      <c r="I40" s="6">
        <f t="shared" ref="I40" si="14">(100%-H40)*F40</f>
        <v>11.100000000000001</v>
      </c>
      <c r="J40" s="6">
        <f>I40*E40</f>
        <v>2419.8000000000002</v>
      </c>
      <c r="K40" s="2">
        <v>3.6</v>
      </c>
      <c r="L40" s="7">
        <v>1144.8</v>
      </c>
    </row>
    <row r="41" spans="1:12" s="18" customFormat="1">
      <c r="A41" s="3"/>
      <c r="B41" s="3"/>
      <c r="C41" s="9"/>
      <c r="D41" s="2"/>
      <c r="E41" s="2"/>
      <c r="F41" s="2"/>
      <c r="G41" s="2"/>
      <c r="H41" s="8"/>
      <c r="I41" s="2"/>
      <c r="J41" s="2"/>
      <c r="K41" s="2"/>
      <c r="L41" s="7"/>
    </row>
    <row r="42" spans="1:12" s="18" customFormat="1">
      <c r="A42" s="3"/>
      <c r="B42" s="3" t="s">
        <v>30</v>
      </c>
      <c r="C42" s="9">
        <v>43606</v>
      </c>
      <c r="D42" s="2" t="s">
        <v>4</v>
      </c>
      <c r="E42" s="2">
        <v>3</v>
      </c>
      <c r="F42" s="4">
        <v>168</v>
      </c>
      <c r="G42" s="4">
        <v>504</v>
      </c>
      <c r="H42" s="5">
        <f t="shared" ref="H42:H47" si="15">$G$75</f>
        <v>0.7</v>
      </c>
      <c r="I42" s="6">
        <f t="shared" ref="I42:I47" si="16">(100%-H42)*F42</f>
        <v>50.400000000000006</v>
      </c>
      <c r="J42" s="6">
        <f t="shared" ref="J42:J47" si="17">I42*E42</f>
        <v>151.20000000000002</v>
      </c>
      <c r="K42" s="2">
        <v>21.4</v>
      </c>
      <c r="L42" s="7">
        <v>64.2</v>
      </c>
    </row>
    <row r="43" spans="1:12" s="18" customFormat="1">
      <c r="A43" s="3"/>
      <c r="B43" s="3" t="s">
        <v>30</v>
      </c>
      <c r="C43" s="9">
        <v>43610</v>
      </c>
      <c r="D43" s="2" t="s">
        <v>5</v>
      </c>
      <c r="E43" s="2">
        <v>1</v>
      </c>
      <c r="F43" s="4">
        <v>26</v>
      </c>
      <c r="G43" s="4">
        <v>26</v>
      </c>
      <c r="H43" s="5">
        <f t="shared" si="15"/>
        <v>0.7</v>
      </c>
      <c r="I43" s="6">
        <f t="shared" si="16"/>
        <v>7.8000000000000007</v>
      </c>
      <c r="J43" s="6">
        <f t="shared" si="17"/>
        <v>7.8000000000000007</v>
      </c>
      <c r="K43" s="2">
        <v>3.4</v>
      </c>
      <c r="L43" s="7">
        <v>3.4</v>
      </c>
    </row>
    <row r="44" spans="1:12" s="18" customFormat="1">
      <c r="A44" s="3"/>
      <c r="B44" s="3" t="s">
        <v>30</v>
      </c>
      <c r="C44" s="9">
        <v>43622</v>
      </c>
      <c r="D44" s="2" t="s">
        <v>7</v>
      </c>
      <c r="E44" s="2">
        <v>68</v>
      </c>
      <c r="F44" s="4">
        <v>58</v>
      </c>
      <c r="G44" s="4">
        <v>3944</v>
      </c>
      <c r="H44" s="5">
        <f t="shared" si="15"/>
        <v>0.7</v>
      </c>
      <c r="I44" s="6">
        <f t="shared" si="16"/>
        <v>17.400000000000002</v>
      </c>
      <c r="J44" s="6">
        <f t="shared" si="17"/>
        <v>1183.2</v>
      </c>
      <c r="K44" s="2">
        <v>6.3</v>
      </c>
      <c r="L44" s="7">
        <v>428.4</v>
      </c>
    </row>
    <row r="45" spans="1:12" s="18" customFormat="1">
      <c r="A45" s="3"/>
      <c r="B45" s="3" t="s">
        <v>30</v>
      </c>
      <c r="C45" s="9">
        <v>43618</v>
      </c>
      <c r="D45" s="2" t="s">
        <v>8</v>
      </c>
      <c r="E45" s="2">
        <v>33</v>
      </c>
      <c r="F45" s="4">
        <v>225</v>
      </c>
      <c r="G45" s="4">
        <v>7425</v>
      </c>
      <c r="H45" s="5">
        <f t="shared" si="15"/>
        <v>0.7</v>
      </c>
      <c r="I45" s="6">
        <f t="shared" si="16"/>
        <v>67.500000000000014</v>
      </c>
      <c r="J45" s="6">
        <f t="shared" si="17"/>
        <v>2227.5000000000005</v>
      </c>
      <c r="K45" s="2">
        <v>30.2</v>
      </c>
      <c r="L45" s="7">
        <v>996.6</v>
      </c>
    </row>
    <row r="46" spans="1:12" s="18" customFormat="1">
      <c r="A46" s="3"/>
      <c r="B46" s="3" t="s">
        <v>30</v>
      </c>
      <c r="C46" s="9" t="s">
        <v>39</v>
      </c>
      <c r="D46" s="2" t="s">
        <v>17</v>
      </c>
      <c r="E46" s="2">
        <v>10</v>
      </c>
      <c r="F46" s="4">
        <v>121</v>
      </c>
      <c r="G46" s="4">
        <v>1210</v>
      </c>
      <c r="H46" s="5">
        <f t="shared" si="15"/>
        <v>0.7</v>
      </c>
      <c r="I46" s="6">
        <f t="shared" si="16"/>
        <v>36.300000000000004</v>
      </c>
      <c r="J46" s="6">
        <f t="shared" si="17"/>
        <v>363.00000000000006</v>
      </c>
      <c r="K46" s="2">
        <v>18.7</v>
      </c>
      <c r="L46" s="7">
        <v>187</v>
      </c>
    </row>
    <row r="47" spans="1:12" s="18" customFormat="1">
      <c r="A47" s="3"/>
      <c r="B47" s="3" t="s">
        <v>30</v>
      </c>
      <c r="C47" s="9">
        <v>43612</v>
      </c>
      <c r="D47" s="2" t="s">
        <v>9</v>
      </c>
      <c r="E47" s="2">
        <v>25</v>
      </c>
      <c r="F47" s="4">
        <v>198</v>
      </c>
      <c r="G47" s="4">
        <v>4950</v>
      </c>
      <c r="H47" s="5">
        <f t="shared" si="15"/>
        <v>0.7</v>
      </c>
      <c r="I47" s="6">
        <f t="shared" si="16"/>
        <v>59.400000000000006</v>
      </c>
      <c r="J47" s="6">
        <f t="shared" si="17"/>
        <v>1485.0000000000002</v>
      </c>
      <c r="K47" s="2">
        <v>24.7</v>
      </c>
      <c r="L47" s="7">
        <v>617.5</v>
      </c>
    </row>
    <row r="48" spans="1:12" s="18" customFormat="1">
      <c r="A48" s="3"/>
      <c r="B48" s="3"/>
      <c r="C48" s="9"/>
      <c r="D48" s="2"/>
      <c r="E48" s="2"/>
      <c r="F48" s="2"/>
      <c r="G48" s="2"/>
      <c r="H48" s="8"/>
      <c r="I48" s="2"/>
      <c r="J48" s="2"/>
      <c r="K48" s="2"/>
      <c r="L48" s="7"/>
    </row>
    <row r="49" spans="1:12" s="18" customFormat="1">
      <c r="A49" s="3"/>
      <c r="B49" s="3"/>
      <c r="C49" s="2"/>
      <c r="D49" s="2"/>
      <c r="E49" s="2"/>
      <c r="F49" s="2"/>
      <c r="G49" s="2"/>
      <c r="H49" s="8"/>
      <c r="I49" s="2"/>
      <c r="J49" s="2"/>
      <c r="K49" s="2"/>
      <c r="L49" s="7"/>
    </row>
    <row r="50" spans="1:12" s="18" customFormat="1">
      <c r="A50" s="3"/>
      <c r="B50" s="3" t="s">
        <v>31</v>
      </c>
      <c r="C50" s="9">
        <v>33410</v>
      </c>
      <c r="D50" s="2" t="s">
        <v>5</v>
      </c>
      <c r="E50" s="2">
        <v>1956</v>
      </c>
      <c r="F50" s="4">
        <v>32</v>
      </c>
      <c r="G50" s="4">
        <v>62592</v>
      </c>
      <c r="H50" s="5">
        <f>$G$75</f>
        <v>0.7</v>
      </c>
      <c r="I50" s="6">
        <f t="shared" ref="I50:I51" si="18">(100%-H50)*F50</f>
        <v>9.6000000000000014</v>
      </c>
      <c r="J50" s="6">
        <f>I50*E50</f>
        <v>18777.600000000002</v>
      </c>
      <c r="K50" s="2">
        <v>4.4000000000000004</v>
      </c>
      <c r="L50" s="7">
        <v>8606.4</v>
      </c>
    </row>
    <row r="51" spans="1:12" s="18" customFormat="1">
      <c r="A51" s="3"/>
      <c r="B51" s="3" t="s">
        <v>31</v>
      </c>
      <c r="C51" s="9">
        <v>33422</v>
      </c>
      <c r="D51" s="2" t="s">
        <v>7</v>
      </c>
      <c r="E51" s="2">
        <v>79</v>
      </c>
      <c r="F51" s="4">
        <v>56</v>
      </c>
      <c r="G51" s="4">
        <v>4424</v>
      </c>
      <c r="H51" s="5">
        <f>$G$75</f>
        <v>0.7</v>
      </c>
      <c r="I51" s="6">
        <f t="shared" si="18"/>
        <v>16.800000000000004</v>
      </c>
      <c r="J51" s="6">
        <f>I51*E51</f>
        <v>1327.2000000000003</v>
      </c>
      <c r="K51" s="2">
        <v>8.1999999999999993</v>
      </c>
      <c r="L51" s="7">
        <v>647.5</v>
      </c>
    </row>
    <row r="52" spans="1:12" s="18" customFormat="1">
      <c r="A52" s="3"/>
      <c r="B52" s="3"/>
      <c r="C52" s="9"/>
      <c r="D52" s="2"/>
      <c r="E52" s="2"/>
      <c r="F52" s="2"/>
      <c r="G52" s="2"/>
      <c r="H52" s="8"/>
      <c r="I52" s="2"/>
      <c r="J52" s="2"/>
      <c r="K52" s="2"/>
      <c r="L52" s="7"/>
    </row>
    <row r="53" spans="1:12" s="18" customFormat="1">
      <c r="A53" s="3"/>
      <c r="B53" s="3" t="s">
        <v>32</v>
      </c>
      <c r="C53" s="9">
        <v>44310</v>
      </c>
      <c r="D53" s="2" t="s">
        <v>5</v>
      </c>
      <c r="E53" s="2">
        <v>37</v>
      </c>
      <c r="F53" s="4">
        <v>26</v>
      </c>
      <c r="G53" s="4">
        <v>962</v>
      </c>
      <c r="H53" s="5">
        <f t="shared" ref="H53:H59" si="19">$G$75</f>
        <v>0.7</v>
      </c>
      <c r="I53" s="6">
        <f t="shared" ref="I53:I59" si="20">(100%-H53)*F53</f>
        <v>7.8000000000000007</v>
      </c>
      <c r="J53" s="6">
        <f t="shared" ref="J53:J59" si="21">I53*E53</f>
        <v>288.60000000000002</v>
      </c>
      <c r="K53" s="2">
        <v>3.4</v>
      </c>
      <c r="L53" s="7">
        <v>125.8</v>
      </c>
    </row>
    <row r="54" spans="1:12" s="18" customFormat="1">
      <c r="A54" s="3"/>
      <c r="B54" s="3" t="s">
        <v>32</v>
      </c>
      <c r="C54" s="9">
        <v>44324</v>
      </c>
      <c r="D54" s="2" t="s">
        <v>6</v>
      </c>
      <c r="E54" s="2">
        <v>2</v>
      </c>
      <c r="F54" s="4">
        <v>208</v>
      </c>
      <c r="G54" s="4">
        <v>416</v>
      </c>
      <c r="H54" s="5">
        <f t="shared" si="19"/>
        <v>0.7</v>
      </c>
      <c r="I54" s="6">
        <f t="shared" si="20"/>
        <v>62.400000000000006</v>
      </c>
      <c r="J54" s="6">
        <f t="shared" si="21"/>
        <v>124.80000000000001</v>
      </c>
      <c r="K54" s="2">
        <v>22.6</v>
      </c>
      <c r="L54" s="7">
        <v>45.2</v>
      </c>
    </row>
    <row r="55" spans="1:12" s="18" customFormat="1">
      <c r="A55" s="3"/>
      <c r="B55" s="3" t="s">
        <v>32</v>
      </c>
      <c r="C55" s="9">
        <v>44322</v>
      </c>
      <c r="D55" s="2" t="s">
        <v>7</v>
      </c>
      <c r="E55" s="2">
        <v>7</v>
      </c>
      <c r="F55" s="4">
        <v>58</v>
      </c>
      <c r="G55" s="4">
        <v>406</v>
      </c>
      <c r="H55" s="5">
        <f t="shared" si="19"/>
        <v>0.7</v>
      </c>
      <c r="I55" s="6">
        <f t="shared" si="20"/>
        <v>17.400000000000002</v>
      </c>
      <c r="J55" s="6">
        <f t="shared" si="21"/>
        <v>121.80000000000001</v>
      </c>
      <c r="K55" s="2">
        <v>6.3</v>
      </c>
      <c r="L55" s="7">
        <v>44.1</v>
      </c>
    </row>
    <row r="56" spans="1:12" s="18" customFormat="1">
      <c r="A56" s="3"/>
      <c r="B56" s="3" t="s">
        <v>32</v>
      </c>
      <c r="C56" s="9">
        <v>44318</v>
      </c>
      <c r="D56" s="2" t="s">
        <v>8</v>
      </c>
      <c r="E56" s="2">
        <v>5</v>
      </c>
      <c r="F56" s="4">
        <v>236</v>
      </c>
      <c r="G56" s="4">
        <v>1180</v>
      </c>
      <c r="H56" s="5">
        <f t="shared" si="19"/>
        <v>0.7</v>
      </c>
      <c r="I56" s="6">
        <f t="shared" si="20"/>
        <v>70.800000000000011</v>
      </c>
      <c r="J56" s="6">
        <f t="shared" si="21"/>
        <v>354.00000000000006</v>
      </c>
      <c r="K56" s="2">
        <v>29.4</v>
      </c>
      <c r="L56" s="7">
        <v>147</v>
      </c>
    </row>
    <row r="57" spans="1:12" s="18" customFormat="1">
      <c r="A57" s="3"/>
      <c r="B57" s="3" t="s">
        <v>32</v>
      </c>
      <c r="C57" s="9" t="s">
        <v>37</v>
      </c>
      <c r="D57" s="2" t="s">
        <v>33</v>
      </c>
      <c r="E57" s="2">
        <v>4</v>
      </c>
      <c r="F57" s="4">
        <v>121</v>
      </c>
      <c r="G57" s="4">
        <v>484</v>
      </c>
      <c r="H57" s="5">
        <f t="shared" si="19"/>
        <v>0.7</v>
      </c>
      <c r="I57" s="6">
        <f t="shared" si="20"/>
        <v>36.300000000000004</v>
      </c>
      <c r="J57" s="6">
        <f t="shared" si="21"/>
        <v>145.20000000000002</v>
      </c>
      <c r="K57" s="2">
        <v>19.899999999999999</v>
      </c>
      <c r="L57" s="7">
        <v>79.599999999999994</v>
      </c>
    </row>
    <row r="58" spans="1:12" s="18" customFormat="1">
      <c r="A58" s="3"/>
      <c r="B58" s="3" t="s">
        <v>32</v>
      </c>
      <c r="C58" s="9">
        <v>44312</v>
      </c>
      <c r="D58" s="2" t="s">
        <v>9</v>
      </c>
      <c r="E58" s="2">
        <v>20</v>
      </c>
      <c r="F58" s="4">
        <v>185</v>
      </c>
      <c r="G58" s="4">
        <v>3700</v>
      </c>
      <c r="H58" s="5">
        <f t="shared" si="19"/>
        <v>0.7</v>
      </c>
      <c r="I58" s="6">
        <f t="shared" si="20"/>
        <v>55.500000000000007</v>
      </c>
      <c r="J58" s="6">
        <f t="shared" si="21"/>
        <v>1110.0000000000002</v>
      </c>
      <c r="K58" s="2">
        <v>27.5</v>
      </c>
      <c r="L58" s="7">
        <v>550</v>
      </c>
    </row>
    <row r="59" spans="1:12" s="18" customFormat="1">
      <c r="A59" s="3"/>
      <c r="B59" s="3" t="s">
        <v>32</v>
      </c>
      <c r="C59" s="9" t="s">
        <v>38</v>
      </c>
      <c r="D59" s="2" t="s">
        <v>12</v>
      </c>
      <c r="E59" s="2">
        <v>21</v>
      </c>
      <c r="F59" s="4">
        <v>100</v>
      </c>
      <c r="G59" s="4">
        <v>2100</v>
      </c>
      <c r="H59" s="5">
        <f t="shared" si="19"/>
        <v>0.7</v>
      </c>
      <c r="I59" s="6">
        <f t="shared" si="20"/>
        <v>30.000000000000004</v>
      </c>
      <c r="J59" s="6">
        <f t="shared" si="21"/>
        <v>630.00000000000011</v>
      </c>
      <c r="K59" s="2">
        <v>18.7</v>
      </c>
      <c r="L59" s="7">
        <v>392.7</v>
      </c>
    </row>
    <row r="60" spans="1:12" s="18" customFormat="1">
      <c r="A60" s="3"/>
      <c r="B60" s="3"/>
      <c r="C60" s="9"/>
      <c r="D60" s="2"/>
      <c r="E60" s="2"/>
      <c r="F60" s="2"/>
      <c r="G60" s="2"/>
      <c r="H60" s="8"/>
      <c r="I60" s="2"/>
      <c r="J60" s="2"/>
      <c r="K60" s="2"/>
      <c r="L60" s="7"/>
    </row>
    <row r="61" spans="1:12" s="18" customFormat="1">
      <c r="A61" s="3"/>
      <c r="B61" s="3" t="s">
        <v>34</v>
      </c>
      <c r="C61" s="9">
        <v>35510</v>
      </c>
      <c r="D61" s="2" t="s">
        <v>5</v>
      </c>
      <c r="E61" s="2">
        <v>347</v>
      </c>
      <c r="F61" s="4">
        <v>42</v>
      </c>
      <c r="G61" s="4">
        <v>18774</v>
      </c>
      <c r="H61" s="5">
        <f>$G$75</f>
        <v>0.7</v>
      </c>
      <c r="I61" s="6">
        <f t="shared" ref="I61" si="22">(100%-H61)*F61</f>
        <v>12.600000000000001</v>
      </c>
      <c r="J61" s="6">
        <f>I61*E61</f>
        <v>4372.2000000000007</v>
      </c>
      <c r="K61" s="2">
        <v>4.5999999999999996</v>
      </c>
      <c r="L61" s="7">
        <v>2056.1999999999998</v>
      </c>
    </row>
    <row r="62" spans="1:12" s="18" customFormat="1">
      <c r="A62" s="3"/>
      <c r="B62" s="3"/>
      <c r="C62" s="9"/>
      <c r="D62" s="2"/>
      <c r="E62" s="2"/>
      <c r="F62" s="2"/>
      <c r="G62" s="2"/>
      <c r="H62" s="8"/>
      <c r="I62" s="2"/>
      <c r="J62" s="2"/>
      <c r="K62" s="2"/>
      <c r="L62" s="7"/>
    </row>
    <row r="63" spans="1:12" s="18" customFormat="1">
      <c r="A63" s="3"/>
      <c r="B63" s="3" t="s">
        <v>35</v>
      </c>
      <c r="C63" s="9">
        <v>36210</v>
      </c>
      <c r="D63" s="2" t="s">
        <v>5</v>
      </c>
      <c r="E63" s="2">
        <v>189</v>
      </c>
      <c r="F63" s="4">
        <v>67</v>
      </c>
      <c r="G63" s="4">
        <v>12663</v>
      </c>
      <c r="H63" s="5">
        <f>$G$75</f>
        <v>0.7</v>
      </c>
      <c r="I63" s="6">
        <f t="shared" ref="I63:I67" si="23">(100%-H63)*F63</f>
        <v>20.100000000000001</v>
      </c>
      <c r="J63" s="6">
        <f>I63*E63</f>
        <v>3798.9</v>
      </c>
      <c r="K63" s="2">
        <v>4.0999999999999996</v>
      </c>
      <c r="L63" s="7">
        <v>774.9</v>
      </c>
    </row>
    <row r="64" spans="1:12" s="18" customFormat="1">
      <c r="A64" s="3"/>
      <c r="B64" s="3" t="s">
        <v>35</v>
      </c>
      <c r="C64" s="9">
        <v>36224</v>
      </c>
      <c r="D64" s="2" t="s">
        <v>6</v>
      </c>
      <c r="E64" s="2">
        <v>1</v>
      </c>
      <c r="F64" s="4">
        <v>248</v>
      </c>
      <c r="G64" s="4">
        <v>248</v>
      </c>
      <c r="H64" s="5">
        <f>$G$75</f>
        <v>0.7</v>
      </c>
      <c r="I64" s="6">
        <f t="shared" si="23"/>
        <v>74.400000000000006</v>
      </c>
      <c r="J64" s="6">
        <f>I64*E64</f>
        <v>74.400000000000006</v>
      </c>
      <c r="K64" s="2">
        <v>24.6</v>
      </c>
      <c r="L64" s="7">
        <v>24.6</v>
      </c>
    </row>
    <row r="65" spans="1:12" s="18" customFormat="1">
      <c r="A65" s="3"/>
      <c r="B65" s="3" t="s">
        <v>35</v>
      </c>
      <c r="C65" s="9">
        <v>36222</v>
      </c>
      <c r="D65" s="2" t="s">
        <v>7</v>
      </c>
      <c r="E65" s="2">
        <v>80</v>
      </c>
      <c r="F65" s="4">
        <v>88</v>
      </c>
      <c r="G65" s="4">
        <v>7040</v>
      </c>
      <c r="H65" s="5">
        <f>$G$75</f>
        <v>0.7</v>
      </c>
      <c r="I65" s="6">
        <f t="shared" si="23"/>
        <v>26.400000000000006</v>
      </c>
      <c r="J65" s="6">
        <f>I65*E65</f>
        <v>2112.0000000000005</v>
      </c>
      <c r="K65" s="2">
        <v>10.6</v>
      </c>
      <c r="L65" s="7">
        <v>848</v>
      </c>
    </row>
    <row r="66" spans="1:12" s="18" customFormat="1">
      <c r="A66" s="3"/>
      <c r="B66" s="3" t="s">
        <v>35</v>
      </c>
      <c r="C66" s="9">
        <v>36218</v>
      </c>
      <c r="D66" s="2" t="s">
        <v>8</v>
      </c>
      <c r="E66" s="2">
        <v>3</v>
      </c>
      <c r="F66" s="4">
        <v>297</v>
      </c>
      <c r="G66" s="4">
        <v>891</v>
      </c>
      <c r="H66" s="5">
        <f>$G$75</f>
        <v>0.7</v>
      </c>
      <c r="I66" s="6">
        <f t="shared" si="23"/>
        <v>89.100000000000009</v>
      </c>
      <c r="J66" s="6">
        <f>I66*E66</f>
        <v>267.3</v>
      </c>
      <c r="K66" s="2">
        <v>24.6</v>
      </c>
      <c r="L66" s="7">
        <v>73.8</v>
      </c>
    </row>
    <row r="67" spans="1:12" s="18" customFormat="1">
      <c r="A67" s="3"/>
      <c r="B67" s="3" t="s">
        <v>35</v>
      </c>
      <c r="C67" s="9">
        <v>36212</v>
      </c>
      <c r="D67" s="2" t="s">
        <v>9</v>
      </c>
      <c r="E67" s="2">
        <v>1</v>
      </c>
      <c r="F67" s="4">
        <v>265</v>
      </c>
      <c r="G67" s="4">
        <v>265</v>
      </c>
      <c r="H67" s="5">
        <f>$G$75</f>
        <v>0.7</v>
      </c>
      <c r="I67" s="6">
        <f t="shared" si="23"/>
        <v>79.500000000000014</v>
      </c>
      <c r="J67" s="6">
        <f>I67*E67</f>
        <v>79.500000000000014</v>
      </c>
      <c r="K67" s="2">
        <v>21.9</v>
      </c>
      <c r="L67" s="7">
        <v>21.9</v>
      </c>
    </row>
    <row r="68" spans="1:12" s="18" customFormat="1">
      <c r="A68" s="3"/>
      <c r="B68" s="3"/>
      <c r="C68" s="9"/>
      <c r="D68" s="2"/>
      <c r="E68" s="2"/>
      <c r="F68" s="2"/>
      <c r="G68" s="2"/>
      <c r="H68" s="8"/>
      <c r="I68" s="2"/>
      <c r="J68" s="2"/>
      <c r="K68" s="2"/>
      <c r="L68" s="7"/>
    </row>
    <row r="69" spans="1:12" s="18" customFormat="1" ht="16" thickBot="1">
      <c r="A69" s="10"/>
      <c r="B69" s="10" t="s">
        <v>36</v>
      </c>
      <c r="C69" s="51">
        <v>35610</v>
      </c>
      <c r="D69" s="11" t="s">
        <v>5</v>
      </c>
      <c r="E69" s="11">
        <v>61</v>
      </c>
      <c r="F69" s="12">
        <v>48</v>
      </c>
      <c r="G69" s="12">
        <v>2928</v>
      </c>
      <c r="H69" s="13">
        <f>$G$75</f>
        <v>0.7</v>
      </c>
      <c r="I69" s="14">
        <f>(100%-H69)*F69</f>
        <v>14.400000000000002</v>
      </c>
      <c r="J69" s="14">
        <f>I69*E69</f>
        <v>878.40000000000009</v>
      </c>
      <c r="K69" s="11">
        <v>3.6</v>
      </c>
      <c r="L69" s="15">
        <v>219.6</v>
      </c>
    </row>
    <row r="70" spans="1:12" s="18" customFormat="1" ht="5" customHeight="1" thickBot="1">
      <c r="A70"/>
      <c r="B70"/>
      <c r="C70"/>
      <c r="D70"/>
      <c r="E70"/>
      <c r="F70"/>
      <c r="G70"/>
      <c r="H70" s="1"/>
      <c r="I70"/>
      <c r="J70" s="3"/>
      <c r="K70" s="2"/>
      <c r="L70" s="7"/>
    </row>
    <row r="71" spans="1:12" s="18" customFormat="1" ht="16" thickBot="1">
      <c r="E71" s="34" t="s">
        <v>48</v>
      </c>
      <c r="F71" s="35"/>
      <c r="G71" s="40">
        <f>SUM(G4:G69)</f>
        <v>458948</v>
      </c>
      <c r="H71" s="17"/>
      <c r="J71" s="27" t="s">
        <v>50</v>
      </c>
      <c r="K71" s="28"/>
      <c r="L71" s="23">
        <f>SUM(L4:L69)</f>
        <v>49652.299999999996</v>
      </c>
    </row>
    <row r="72" spans="1:12" s="18" customFormat="1" ht="16" thickBot="1">
      <c r="E72" s="36" t="s">
        <v>47</v>
      </c>
      <c r="F72" s="37"/>
      <c r="G72" s="41">
        <f>G71*2</f>
        <v>917896</v>
      </c>
      <c r="H72" s="17"/>
      <c r="J72" s="29" t="s">
        <v>51</v>
      </c>
      <c r="K72" s="30"/>
      <c r="L72" s="31"/>
    </row>
    <row r="73" spans="1:12" s="18" customFormat="1" ht="16" thickBot="1">
      <c r="E73" s="38" t="s">
        <v>44</v>
      </c>
      <c r="F73" s="39"/>
      <c r="G73" s="42">
        <f>(100%-G75)*G71</f>
        <v>137684.40000000002</v>
      </c>
      <c r="H73" s="17"/>
      <c r="J73" s="32" t="s">
        <v>52</v>
      </c>
      <c r="K73" s="33"/>
      <c r="L73" s="24">
        <f>SUM(E4:E69)</f>
        <v>5501</v>
      </c>
    </row>
    <row r="74" spans="1:12" s="18" customFormat="1">
      <c r="E74" s="36" t="s">
        <v>46</v>
      </c>
      <c r="F74" s="37"/>
      <c r="G74" s="19">
        <f>G73/$G$72</f>
        <v>0.15000000000000002</v>
      </c>
      <c r="H74" s="17"/>
    </row>
    <row r="75" spans="1:12" s="18" customFormat="1" ht="16" thickBot="1">
      <c r="E75" s="25" t="s">
        <v>45</v>
      </c>
      <c r="F75" s="26"/>
      <c r="G75" s="20">
        <v>0.7</v>
      </c>
      <c r="H75" s="17"/>
    </row>
    <row r="76" spans="1:12" s="18" customFormat="1">
      <c r="H76" s="17"/>
    </row>
    <row r="77" spans="1:12" s="18" customFormat="1">
      <c r="G77" s="21"/>
      <c r="H77" s="17"/>
    </row>
    <row r="78" spans="1:12" s="18" customFormat="1">
      <c r="G78" s="22"/>
      <c r="H78" s="17"/>
    </row>
    <row r="79" spans="1:12" s="18" customFormat="1">
      <c r="H79" s="17"/>
    </row>
    <row r="80" spans="1:12" s="18" customFormat="1">
      <c r="H80" s="17"/>
    </row>
    <row r="81" spans="8:8" s="18" customFormat="1">
      <c r="H81" s="17"/>
    </row>
    <row r="82" spans="8:8" s="18" customFormat="1">
      <c r="H82" s="17"/>
    </row>
    <row r="83" spans="8:8" s="18" customFormat="1">
      <c r="H83" s="17"/>
    </row>
    <row r="84" spans="8:8" s="18" customFormat="1">
      <c r="H84" s="17"/>
    </row>
    <row r="85" spans="8:8" s="18" customFormat="1">
      <c r="H85" s="17"/>
    </row>
    <row r="86" spans="8:8" s="18" customFormat="1">
      <c r="H86" s="17"/>
    </row>
    <row r="87" spans="8:8" s="18" customFormat="1">
      <c r="H87" s="17"/>
    </row>
    <row r="88" spans="8:8" s="18" customFormat="1">
      <c r="H88" s="17"/>
    </row>
    <row r="89" spans="8:8" s="18" customFormat="1">
      <c r="H89" s="17"/>
    </row>
    <row r="90" spans="8:8" s="18" customFormat="1">
      <c r="H90" s="17"/>
    </row>
    <row r="91" spans="8:8" s="18" customFormat="1">
      <c r="H91" s="17"/>
    </row>
    <row r="92" spans="8:8" s="18" customFormat="1">
      <c r="H92" s="17"/>
    </row>
    <row r="93" spans="8:8" s="18" customFormat="1">
      <c r="H93" s="17"/>
    </row>
    <row r="94" spans="8:8" s="18" customFormat="1">
      <c r="H94" s="17"/>
    </row>
    <row r="95" spans="8:8" s="18" customFormat="1">
      <c r="H95" s="17"/>
    </row>
    <row r="96" spans="8:8" s="18" customFormat="1">
      <c r="H96" s="17"/>
    </row>
    <row r="97" spans="8:8" s="18" customFormat="1">
      <c r="H97" s="17"/>
    </row>
    <row r="98" spans="8:8" s="18" customFormat="1">
      <c r="H98" s="17"/>
    </row>
    <row r="99" spans="8:8" s="18" customFormat="1">
      <c r="H99" s="17"/>
    </row>
    <row r="100" spans="8:8" s="18" customFormat="1">
      <c r="H100" s="17"/>
    </row>
    <row r="101" spans="8:8" s="18" customFormat="1">
      <c r="H101" s="17"/>
    </row>
    <row r="102" spans="8:8" s="18" customFormat="1">
      <c r="H102" s="17"/>
    </row>
    <row r="103" spans="8:8" s="18" customFormat="1">
      <c r="H103" s="17"/>
    </row>
    <row r="104" spans="8:8" s="18" customFormat="1">
      <c r="H104" s="17"/>
    </row>
    <row r="105" spans="8:8" s="18" customFormat="1">
      <c r="H105" s="17"/>
    </row>
    <row r="106" spans="8:8" s="18" customFormat="1">
      <c r="H106" s="17"/>
    </row>
    <row r="107" spans="8:8" s="18" customFormat="1">
      <c r="H107" s="17"/>
    </row>
    <row r="108" spans="8:8" s="18" customFormat="1">
      <c r="H108" s="17"/>
    </row>
    <row r="109" spans="8:8" s="18" customFormat="1">
      <c r="H109" s="17"/>
    </row>
    <row r="110" spans="8:8" s="18" customFormat="1">
      <c r="H110" s="17"/>
    </row>
    <row r="111" spans="8:8" s="18" customFormat="1">
      <c r="H111" s="17"/>
    </row>
    <row r="112" spans="8:8" s="18" customFormat="1">
      <c r="H112" s="17"/>
    </row>
    <row r="113" spans="8:8" s="18" customFormat="1">
      <c r="H113" s="17"/>
    </row>
    <row r="114" spans="8:8" s="18" customFormat="1">
      <c r="H114" s="17"/>
    </row>
    <row r="115" spans="8:8" s="18" customFormat="1">
      <c r="H115" s="17"/>
    </row>
    <row r="116" spans="8:8" s="18" customFormat="1">
      <c r="H116" s="17"/>
    </row>
    <row r="117" spans="8:8" s="18" customFormat="1">
      <c r="H117" s="17"/>
    </row>
    <row r="118" spans="8:8" s="18" customFormat="1">
      <c r="H118" s="17"/>
    </row>
    <row r="119" spans="8:8" s="18" customFormat="1">
      <c r="H119" s="17"/>
    </row>
    <row r="120" spans="8:8" s="18" customFormat="1">
      <c r="H120" s="17"/>
    </row>
    <row r="121" spans="8:8" s="18" customFormat="1">
      <c r="H121" s="17"/>
    </row>
    <row r="122" spans="8:8" s="18" customFormat="1">
      <c r="H122" s="17"/>
    </row>
    <row r="123" spans="8:8" s="18" customFormat="1">
      <c r="H123" s="17"/>
    </row>
    <row r="124" spans="8:8" s="18" customFormat="1">
      <c r="H124" s="17"/>
    </row>
    <row r="125" spans="8:8" s="18" customFormat="1">
      <c r="H125" s="17"/>
    </row>
    <row r="126" spans="8:8" s="18" customFormat="1">
      <c r="H126" s="17"/>
    </row>
    <row r="127" spans="8:8" s="18" customFormat="1">
      <c r="H127" s="17"/>
    </row>
    <row r="128" spans="8:8" s="18" customFormat="1">
      <c r="H128" s="17"/>
    </row>
    <row r="129" spans="8:8" s="18" customFormat="1">
      <c r="H129" s="17"/>
    </row>
    <row r="130" spans="8:8" s="18" customFormat="1">
      <c r="H130" s="17"/>
    </row>
    <row r="131" spans="8:8" s="18" customFormat="1">
      <c r="H131" s="17"/>
    </row>
    <row r="132" spans="8:8" s="18" customFormat="1">
      <c r="H132" s="17"/>
    </row>
    <row r="133" spans="8:8" s="18" customFormat="1">
      <c r="H133" s="17"/>
    </row>
    <row r="134" spans="8:8" s="18" customFormat="1">
      <c r="H134" s="17"/>
    </row>
    <row r="135" spans="8:8" s="18" customFormat="1">
      <c r="H135" s="17"/>
    </row>
    <row r="136" spans="8:8" s="18" customFormat="1">
      <c r="H136" s="17"/>
    </row>
    <row r="137" spans="8:8" s="18" customFormat="1">
      <c r="H137" s="17"/>
    </row>
    <row r="138" spans="8:8" s="18" customFormat="1">
      <c r="H138" s="17"/>
    </row>
    <row r="139" spans="8:8" s="18" customFormat="1">
      <c r="H139" s="17"/>
    </row>
    <row r="140" spans="8:8" s="18" customFormat="1">
      <c r="H140" s="17"/>
    </row>
    <row r="141" spans="8:8" s="18" customFormat="1">
      <c r="H141" s="17"/>
    </row>
    <row r="142" spans="8:8" s="18" customFormat="1">
      <c r="H142" s="17"/>
    </row>
    <row r="143" spans="8:8" s="18" customFormat="1">
      <c r="H143" s="17"/>
    </row>
    <row r="144" spans="8:8" s="18" customFormat="1">
      <c r="H144" s="17"/>
    </row>
    <row r="145" spans="8:8" s="18" customFormat="1">
      <c r="H145" s="17"/>
    </row>
    <row r="146" spans="8:8" s="18" customFormat="1">
      <c r="H146" s="17"/>
    </row>
    <row r="147" spans="8:8" s="18" customFormat="1">
      <c r="H147" s="17"/>
    </row>
    <row r="148" spans="8:8" s="18" customFormat="1">
      <c r="H148" s="17"/>
    </row>
    <row r="149" spans="8:8" s="18" customFormat="1">
      <c r="H149" s="17"/>
    </row>
    <row r="150" spans="8:8" s="18" customFormat="1">
      <c r="H150" s="17"/>
    </row>
    <row r="151" spans="8:8" s="18" customFormat="1">
      <c r="H151" s="17"/>
    </row>
    <row r="152" spans="8:8" s="18" customFormat="1">
      <c r="H152" s="17"/>
    </row>
    <row r="153" spans="8:8" s="18" customFormat="1">
      <c r="H153" s="17"/>
    </row>
    <row r="154" spans="8:8" s="18" customFormat="1">
      <c r="H154" s="17"/>
    </row>
    <row r="155" spans="8:8" s="18" customFormat="1">
      <c r="H155" s="17"/>
    </row>
    <row r="156" spans="8:8" s="18" customFormat="1">
      <c r="H156" s="17"/>
    </row>
    <row r="157" spans="8:8" s="18" customFormat="1">
      <c r="H157" s="17"/>
    </row>
    <row r="158" spans="8:8" s="18" customFormat="1">
      <c r="H158" s="17"/>
    </row>
    <row r="159" spans="8:8" s="18" customFormat="1">
      <c r="H159" s="17"/>
    </row>
    <row r="160" spans="8:8" s="18" customFormat="1">
      <c r="H160" s="17"/>
    </row>
    <row r="161" spans="8:8" s="18" customFormat="1">
      <c r="H161" s="17"/>
    </row>
    <row r="162" spans="8:8" s="18" customFormat="1">
      <c r="H162" s="17"/>
    </row>
    <row r="163" spans="8:8" s="18" customFormat="1">
      <c r="H163" s="17"/>
    </row>
    <row r="164" spans="8:8" s="18" customFormat="1">
      <c r="H164" s="17"/>
    </row>
    <row r="165" spans="8:8" s="18" customFormat="1">
      <c r="H165" s="17"/>
    </row>
    <row r="166" spans="8:8" s="18" customFormat="1">
      <c r="H166" s="17"/>
    </row>
    <row r="167" spans="8:8" s="18" customFormat="1">
      <c r="H167" s="17"/>
    </row>
    <row r="168" spans="8:8" s="18" customFormat="1">
      <c r="H168" s="17"/>
    </row>
    <row r="169" spans="8:8" s="18" customFormat="1">
      <c r="H169" s="17"/>
    </row>
    <row r="170" spans="8:8" s="18" customFormat="1">
      <c r="H170" s="17"/>
    </row>
    <row r="171" spans="8:8" s="18" customFormat="1">
      <c r="H171" s="17"/>
    </row>
    <row r="172" spans="8:8" s="18" customFormat="1">
      <c r="H172" s="17"/>
    </row>
    <row r="173" spans="8:8" s="18" customFormat="1">
      <c r="H173" s="17"/>
    </row>
    <row r="174" spans="8:8" s="18" customFormat="1">
      <c r="H174" s="17"/>
    </row>
    <row r="175" spans="8:8" s="18" customFormat="1">
      <c r="H175" s="17"/>
    </row>
    <row r="176" spans="8:8" s="18" customFormat="1">
      <c r="H176" s="17"/>
    </row>
    <row r="177" spans="8:8" s="18" customFormat="1">
      <c r="H177" s="17"/>
    </row>
    <row r="178" spans="8:8" s="18" customFormat="1">
      <c r="H178" s="17"/>
    </row>
    <row r="179" spans="8:8" s="18" customFormat="1">
      <c r="H179" s="17"/>
    </row>
    <row r="180" spans="8:8" s="18" customFormat="1">
      <c r="H180" s="17"/>
    </row>
    <row r="181" spans="8:8" s="18" customFormat="1">
      <c r="H181" s="17"/>
    </row>
    <row r="182" spans="8:8" s="18" customFormat="1">
      <c r="H182" s="17"/>
    </row>
    <row r="183" spans="8:8" s="18" customFormat="1">
      <c r="H183" s="17"/>
    </row>
    <row r="184" spans="8:8" s="18" customFormat="1">
      <c r="H184" s="17"/>
    </row>
    <row r="185" spans="8:8" s="18" customFormat="1">
      <c r="H185" s="17"/>
    </row>
    <row r="186" spans="8:8" s="18" customFormat="1">
      <c r="H186" s="17"/>
    </row>
    <row r="187" spans="8:8" s="18" customFormat="1">
      <c r="H187" s="17"/>
    </row>
    <row r="188" spans="8:8" s="18" customFormat="1">
      <c r="H188" s="17"/>
    </row>
    <row r="189" spans="8:8" s="18" customFormat="1">
      <c r="H189" s="17"/>
    </row>
    <row r="190" spans="8:8" s="18" customFormat="1">
      <c r="H190" s="17"/>
    </row>
    <row r="191" spans="8:8" s="18" customFormat="1">
      <c r="H191" s="17"/>
    </row>
    <row r="192" spans="8:8" s="18" customFormat="1">
      <c r="H192" s="17"/>
    </row>
    <row r="193" spans="8:8" s="18" customFormat="1">
      <c r="H193" s="17"/>
    </row>
    <row r="194" spans="8:8" s="18" customFormat="1">
      <c r="H194" s="17"/>
    </row>
    <row r="195" spans="8:8" s="18" customFormat="1">
      <c r="H195" s="17"/>
    </row>
    <row r="196" spans="8:8" s="18" customFormat="1">
      <c r="H196" s="17"/>
    </row>
    <row r="197" spans="8:8" s="18" customFormat="1">
      <c r="H197" s="17"/>
    </row>
    <row r="198" spans="8:8" s="18" customFormat="1">
      <c r="H198" s="17"/>
    </row>
    <row r="199" spans="8:8" s="18" customFormat="1">
      <c r="H199" s="17"/>
    </row>
    <row r="200" spans="8:8" s="18" customFormat="1">
      <c r="H200" s="17"/>
    </row>
    <row r="201" spans="8:8" s="18" customFormat="1">
      <c r="H201" s="17"/>
    </row>
    <row r="202" spans="8:8" s="18" customFormat="1">
      <c r="H202" s="17"/>
    </row>
    <row r="203" spans="8:8" s="18" customFormat="1">
      <c r="H203" s="17"/>
    </row>
    <row r="204" spans="8:8" s="18" customFormat="1">
      <c r="H204" s="17"/>
    </row>
    <row r="205" spans="8:8" s="18" customFormat="1">
      <c r="H205" s="17"/>
    </row>
    <row r="206" spans="8:8" s="18" customFormat="1">
      <c r="H206" s="17"/>
    </row>
    <row r="207" spans="8:8" s="18" customFormat="1">
      <c r="H207" s="17"/>
    </row>
    <row r="208" spans="8:8" s="18" customFormat="1">
      <c r="H208" s="17"/>
    </row>
    <row r="209" spans="8:8" s="18" customFormat="1">
      <c r="H209" s="17"/>
    </row>
    <row r="210" spans="8:8" s="18" customFormat="1">
      <c r="H210" s="17"/>
    </row>
    <row r="211" spans="8:8" s="18" customFormat="1">
      <c r="H211" s="17"/>
    </row>
    <row r="212" spans="8:8" s="18" customFormat="1">
      <c r="H212" s="17"/>
    </row>
    <row r="213" spans="8:8" s="18" customFormat="1">
      <c r="H213" s="17"/>
    </row>
    <row r="214" spans="8:8" s="18" customFormat="1">
      <c r="H214" s="17"/>
    </row>
    <row r="215" spans="8:8" s="18" customFormat="1">
      <c r="H215" s="17"/>
    </row>
    <row r="216" spans="8:8" s="18" customFormat="1">
      <c r="H216" s="17"/>
    </row>
    <row r="217" spans="8:8" s="18" customFormat="1">
      <c r="H217" s="17"/>
    </row>
    <row r="218" spans="8:8" s="18" customFormat="1">
      <c r="H218" s="17"/>
    </row>
    <row r="219" spans="8:8" s="18" customFormat="1">
      <c r="H219" s="17"/>
    </row>
    <row r="220" spans="8:8" s="18" customFormat="1">
      <c r="H220" s="17"/>
    </row>
    <row r="221" spans="8:8" s="18" customFormat="1">
      <c r="H221" s="17"/>
    </row>
    <row r="222" spans="8:8" s="18" customFormat="1">
      <c r="H222" s="17"/>
    </row>
    <row r="223" spans="8:8" s="18" customFormat="1">
      <c r="H223" s="17"/>
    </row>
    <row r="224" spans="8:8" s="18" customFormat="1">
      <c r="H224" s="17"/>
    </row>
    <row r="225" spans="8:8" s="18" customFormat="1">
      <c r="H225" s="17"/>
    </row>
    <row r="226" spans="8:8" s="18" customFormat="1">
      <c r="H226" s="17"/>
    </row>
    <row r="227" spans="8:8" s="18" customFormat="1">
      <c r="H227" s="17"/>
    </row>
    <row r="228" spans="8:8" s="18" customFormat="1">
      <c r="H228" s="17"/>
    </row>
    <row r="229" spans="8:8" s="18" customFormat="1">
      <c r="H229" s="17"/>
    </row>
    <row r="230" spans="8:8" s="18" customFormat="1">
      <c r="H230" s="17"/>
    </row>
    <row r="231" spans="8:8" s="18" customFormat="1">
      <c r="H231" s="17"/>
    </row>
    <row r="232" spans="8:8" s="18" customFormat="1">
      <c r="H232" s="17"/>
    </row>
    <row r="233" spans="8:8" s="18" customFormat="1">
      <c r="H233" s="17"/>
    </row>
    <row r="234" spans="8:8" s="18" customFormat="1">
      <c r="H234" s="17"/>
    </row>
    <row r="235" spans="8:8" s="18" customFormat="1">
      <c r="H235" s="17"/>
    </row>
    <row r="236" spans="8:8" s="18" customFormat="1">
      <c r="H236" s="17"/>
    </row>
    <row r="237" spans="8:8" s="18" customFormat="1">
      <c r="H237" s="17"/>
    </row>
    <row r="238" spans="8:8" s="18" customFormat="1">
      <c r="H238" s="17"/>
    </row>
    <row r="239" spans="8:8" s="18" customFormat="1">
      <c r="H239" s="17"/>
    </row>
    <row r="240" spans="8:8" s="18" customFormat="1">
      <c r="H240" s="17"/>
    </row>
    <row r="241" spans="8:8" s="18" customFormat="1">
      <c r="H241" s="17"/>
    </row>
    <row r="242" spans="8:8" s="18" customFormat="1">
      <c r="H242" s="17"/>
    </row>
    <row r="243" spans="8:8" s="18" customFormat="1">
      <c r="H243" s="17"/>
    </row>
    <row r="244" spans="8:8" s="18" customFormat="1">
      <c r="H244" s="17"/>
    </row>
    <row r="245" spans="8:8" s="18" customFormat="1">
      <c r="H245" s="17"/>
    </row>
    <row r="246" spans="8:8" s="18" customFormat="1">
      <c r="H246" s="17"/>
    </row>
    <row r="247" spans="8:8" s="18" customFormat="1">
      <c r="H247" s="17"/>
    </row>
    <row r="248" spans="8:8" s="18" customFormat="1">
      <c r="H248" s="17"/>
    </row>
    <row r="249" spans="8:8" s="18" customFormat="1">
      <c r="H249" s="17"/>
    </row>
    <row r="250" spans="8:8" s="18" customFormat="1">
      <c r="H250" s="17"/>
    </row>
    <row r="251" spans="8:8" s="18" customFormat="1">
      <c r="H251" s="17"/>
    </row>
    <row r="252" spans="8:8" s="18" customFormat="1">
      <c r="H252" s="17"/>
    </row>
    <row r="253" spans="8:8" s="18" customFormat="1">
      <c r="H253" s="17"/>
    </row>
    <row r="254" spans="8:8" s="18" customFormat="1">
      <c r="H254" s="17"/>
    </row>
    <row r="255" spans="8:8" s="18" customFormat="1">
      <c r="H255" s="17"/>
    </row>
    <row r="256" spans="8:8" s="18" customFormat="1">
      <c r="H256" s="17"/>
    </row>
    <row r="257" spans="8:8" s="18" customFormat="1">
      <c r="H257" s="17"/>
    </row>
    <row r="258" spans="8:8" s="18" customFormat="1">
      <c r="H258" s="17"/>
    </row>
    <row r="259" spans="8:8" s="18" customFormat="1">
      <c r="H259" s="17"/>
    </row>
    <row r="260" spans="8:8" s="18" customFormat="1">
      <c r="H260" s="17"/>
    </row>
    <row r="261" spans="8:8" s="18" customFormat="1">
      <c r="H261" s="17"/>
    </row>
    <row r="262" spans="8:8" s="18" customFormat="1">
      <c r="H262" s="17"/>
    </row>
    <row r="263" spans="8:8" s="18" customFormat="1">
      <c r="H263" s="17"/>
    </row>
    <row r="264" spans="8:8" s="18" customFormat="1">
      <c r="H264" s="17"/>
    </row>
    <row r="265" spans="8:8" s="18" customFormat="1">
      <c r="H265" s="17"/>
    </row>
    <row r="266" spans="8:8" s="18" customFormat="1">
      <c r="H266" s="17"/>
    </row>
    <row r="267" spans="8:8" s="18" customFormat="1">
      <c r="H267" s="17"/>
    </row>
    <row r="268" spans="8:8" s="18" customFormat="1">
      <c r="H268" s="17"/>
    </row>
    <row r="269" spans="8:8" s="18" customFormat="1">
      <c r="H269" s="17"/>
    </row>
    <row r="270" spans="8:8" s="18" customFormat="1">
      <c r="H270" s="17"/>
    </row>
    <row r="271" spans="8:8" s="18" customFormat="1">
      <c r="H271" s="17"/>
    </row>
    <row r="272" spans="8:8" s="18" customFormat="1">
      <c r="H272" s="17"/>
    </row>
    <row r="273" spans="8:8" s="18" customFormat="1">
      <c r="H273" s="17"/>
    </row>
    <row r="274" spans="8:8" s="18" customFormat="1">
      <c r="H274" s="17"/>
    </row>
    <row r="275" spans="8:8" s="18" customFormat="1">
      <c r="H275" s="17"/>
    </row>
    <row r="276" spans="8:8" s="18" customFormat="1">
      <c r="H276" s="17"/>
    </row>
    <row r="277" spans="8:8" s="18" customFormat="1">
      <c r="H277" s="17"/>
    </row>
    <row r="278" spans="8:8" s="18" customFormat="1">
      <c r="H278" s="17"/>
    </row>
    <row r="279" spans="8:8" s="18" customFormat="1">
      <c r="H279" s="17"/>
    </row>
    <row r="280" spans="8:8" s="18" customFormat="1">
      <c r="H280" s="17"/>
    </row>
    <row r="281" spans="8:8" s="18" customFormat="1">
      <c r="H281" s="17"/>
    </row>
    <row r="282" spans="8:8" s="18" customFormat="1">
      <c r="H282" s="17"/>
    </row>
    <row r="283" spans="8:8" s="18" customFormat="1">
      <c r="H283" s="17"/>
    </row>
    <row r="284" spans="8:8" s="18" customFormat="1">
      <c r="H284" s="17"/>
    </row>
    <row r="285" spans="8:8" s="18" customFormat="1">
      <c r="H285" s="17"/>
    </row>
    <row r="286" spans="8:8" s="18" customFormat="1">
      <c r="H286" s="17"/>
    </row>
    <row r="287" spans="8:8" s="18" customFormat="1">
      <c r="H287" s="17"/>
    </row>
    <row r="288" spans="8:8" s="18" customFormat="1">
      <c r="H288" s="17"/>
    </row>
    <row r="289" spans="8:8" s="18" customFormat="1">
      <c r="H289" s="17"/>
    </row>
    <row r="290" spans="8:8" s="18" customFormat="1">
      <c r="H290" s="17"/>
    </row>
    <row r="291" spans="8:8" s="18" customFormat="1">
      <c r="H291" s="17"/>
    </row>
    <row r="292" spans="8:8" s="18" customFormat="1">
      <c r="H292" s="17"/>
    </row>
    <row r="293" spans="8:8" s="18" customFormat="1">
      <c r="H293" s="17"/>
    </row>
    <row r="294" spans="8:8" s="18" customFormat="1">
      <c r="H294" s="17"/>
    </row>
    <row r="295" spans="8:8" s="18" customFormat="1">
      <c r="H295" s="17"/>
    </row>
    <row r="296" spans="8:8" s="18" customFormat="1">
      <c r="H296" s="17"/>
    </row>
    <row r="297" spans="8:8" s="18" customFormat="1">
      <c r="H297" s="17"/>
    </row>
    <row r="298" spans="8:8" s="18" customFormat="1">
      <c r="H298" s="17"/>
    </row>
    <row r="299" spans="8:8" s="18" customFormat="1">
      <c r="H299" s="17"/>
    </row>
    <row r="300" spans="8:8" s="18" customFormat="1">
      <c r="H300" s="17"/>
    </row>
    <row r="301" spans="8:8" s="18" customFormat="1">
      <c r="H301" s="17"/>
    </row>
    <row r="302" spans="8:8" s="18" customFormat="1">
      <c r="H302" s="17"/>
    </row>
    <row r="303" spans="8:8" s="18" customFormat="1">
      <c r="H303" s="17"/>
    </row>
    <row r="304" spans="8:8" s="18" customFormat="1">
      <c r="H304" s="17"/>
    </row>
    <row r="305" spans="8:8" s="18" customFormat="1">
      <c r="H305" s="17"/>
    </row>
    <row r="306" spans="8:8" s="18" customFormat="1">
      <c r="H306" s="17"/>
    </row>
    <row r="307" spans="8:8" s="18" customFormat="1">
      <c r="H307" s="17"/>
    </row>
    <row r="308" spans="8:8" s="18" customFormat="1">
      <c r="H308" s="17"/>
    </row>
    <row r="309" spans="8:8" s="18" customFormat="1">
      <c r="H309" s="17"/>
    </row>
    <row r="310" spans="8:8" s="18" customFormat="1">
      <c r="H310" s="17"/>
    </row>
    <row r="311" spans="8:8" s="18" customFormat="1">
      <c r="H311" s="17"/>
    </row>
    <row r="312" spans="8:8" s="18" customFormat="1">
      <c r="H312" s="17"/>
    </row>
  </sheetData>
  <mergeCells count="9">
    <mergeCell ref="E75:F75"/>
    <mergeCell ref="J71:K71"/>
    <mergeCell ref="J72:L72"/>
    <mergeCell ref="J73:K73"/>
    <mergeCell ref="B2:L2"/>
    <mergeCell ref="E71:F71"/>
    <mergeCell ref="E72:F72"/>
    <mergeCell ref="E73:F73"/>
    <mergeCell ref="E74:F74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SANDBERG BEDROOM FURNITURE DEAL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Microsoft Office User</cp:lastModifiedBy>
  <dcterms:created xsi:type="dcterms:W3CDTF">2018-06-30T20:19:46Z</dcterms:created>
  <dcterms:modified xsi:type="dcterms:W3CDTF">2018-07-12T22:09:36Z</dcterms:modified>
</cp:coreProperties>
</file>